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repsol365.sharepoint.com/sites/1-EyG-RPortugal/Documentos compartidos/02. Ventas/06. Simuladores &amp; Formulario/"/>
    </mc:Choice>
  </mc:AlternateContent>
  <xr:revisionPtr revIDLastSave="248" documentId="8_{83766563-C2D4-4ECD-8FDD-CDFB80D80901}" xr6:coauthVersionLast="47" xr6:coauthVersionMax="47" xr10:uidLastSave="{E9B2008A-4526-4D02-89CC-CEF4A06FF37A}"/>
  <workbookProtection workbookAlgorithmName="SHA-512" workbookHashValue="8OPIwkm1mEMzkBuSx4VfQrcheCHJfzW1Gi8MsDsuinq7BKEauV9CEUfF1XHBiyszsIqliPEZzZDvyD8CWNBDtg==" workbookSaltValue="kzjCsW5dPeKsOdMbtBOwgw==" workbookSpinCount="100000" lockStructure="1"/>
  <bookViews>
    <workbookView xWindow="-110" yWindow="-110" windowWidth="19420" windowHeight="10420" tabRatio="752" xr2:uid="{00000000-000D-0000-FFFF-FFFF00000000}"/>
  </bookViews>
  <sheets>
    <sheet name="Comparador RE&amp;G Portugal" sheetId="2" r:id="rId1"/>
    <sheet name="Aux - Desplegables" sheetId="3" state="hidden" r:id="rId2"/>
    <sheet name="Aux - Precios Eletricidade" sheetId="7" state="hidden" r:id="rId3"/>
    <sheet name="Aux - Precios Gas" sheetId="8" state="hidden" r:id="rId4"/>
    <sheet name="Aux - Precios Apoio" sheetId="6" state="hidden" r:id="rId5"/>
  </sheets>
  <definedNames>
    <definedName name="_xlnm.Print_Area" localSheetId="0">'Comparador RE&amp;G Portugal'!$A$1:$R$115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8" i="2" l="1"/>
  <c r="H108" i="2"/>
  <c r="N100" i="2" l="1"/>
  <c r="N99" i="2"/>
  <c r="N104" i="2" s="1"/>
  <c r="H109" i="2"/>
  <c r="H113" i="2"/>
  <c r="I83" i="2" s="1"/>
  <c r="F95" i="2"/>
  <c r="H95" i="2" s="1"/>
  <c r="N101" i="2"/>
  <c r="N102" i="2"/>
  <c r="L100" i="2"/>
  <c r="L99" i="2"/>
  <c r="L104" i="2" s="1"/>
  <c r="L95" i="2"/>
  <c r="N95" i="2" s="1"/>
  <c r="L94" i="2"/>
  <c r="N94" i="2" s="1"/>
  <c r="H102" i="2"/>
  <c r="H101" i="2"/>
  <c r="H100" i="2"/>
  <c r="H99" i="2"/>
  <c r="H104" i="2" s="1"/>
  <c r="L102" i="2"/>
  <c r="L101" i="2"/>
  <c r="L97" i="2"/>
  <c r="N97" i="2" s="1"/>
  <c r="L96" i="2"/>
  <c r="N96" i="2" s="1"/>
  <c r="F97" i="2"/>
  <c r="H97" i="2" s="1"/>
  <c r="F96" i="2"/>
  <c r="H96" i="2" s="1"/>
  <c r="H106" i="2"/>
  <c r="L105" i="2" l="1"/>
  <c r="L111" i="2" s="1"/>
  <c r="N105" i="2"/>
  <c r="N111" i="2" s="1"/>
  <c r="H105" i="2"/>
  <c r="H111" i="2" s="1"/>
  <c r="D93" i="2"/>
  <c r="J93" i="2" s="1"/>
  <c r="F101" i="2"/>
  <c r="F102" i="2"/>
  <c r="F100" i="2"/>
  <c r="F99" i="2"/>
  <c r="F104" i="2" s="1"/>
  <c r="F94" i="2"/>
  <c r="H94" i="2" s="1"/>
  <c r="I82" i="2" l="1"/>
  <c r="F105" i="2"/>
  <c r="F111" i="2" s="1"/>
  <c r="I80" i="2" s="1"/>
  <c r="I85" i="2" l="1"/>
</calcChain>
</file>

<file path=xl/sharedStrings.xml><?xml version="1.0" encoding="utf-8"?>
<sst xmlns="http://schemas.openxmlformats.org/spreadsheetml/2006/main" count="2067" uniqueCount="144">
  <si>
    <t>Potência (€/día)</t>
  </si>
  <si>
    <t>Energia (€/kWh)</t>
  </si>
  <si>
    <t>-</t>
  </si>
  <si>
    <t>SIM</t>
  </si>
  <si>
    <t>LEVE (ELETRICIDADE)</t>
  </si>
  <si>
    <t>VIVA (ELETRICIDADE E GAS)</t>
  </si>
  <si>
    <t>DEBITO DIRECTO</t>
  </si>
  <si>
    <t>MULTIBANCO</t>
  </si>
  <si>
    <t>NÃO</t>
  </si>
  <si>
    <t>1.1. ESCOLHA SEU PRODUTO:</t>
  </si>
  <si>
    <t>1.2. FATURA ELETRÔNICA?</t>
  </si>
  <si>
    <t>1.3. DEBITO DIRECTO O MULTIBANCO?</t>
  </si>
  <si>
    <t xml:space="preserve">(*) Máquinas de lavar roupa, máquinas de secar roupa, frigoríficos, congeladores, máquinas de lavar loiça, placas elétricas, fornos elétricos, </t>
  </si>
  <si>
    <t>extratores de fumos, termoacumuladores elétricos e aparelhos de ar condicionado.</t>
  </si>
  <si>
    <t>(**) Maior ou igual a 2 anos e menos de 6 anos: até 250€/aparelho/ano; Maior ou igual a 6 anos e menos de 8 anos: até 200€/aparelho/ano;</t>
  </si>
  <si>
    <t>Maior ou igual a 8 anos e menos de 10 anos: até 150€/aparelho/ano.</t>
  </si>
  <si>
    <t>2.1. ESCOLHA SEU POTENCIA:</t>
  </si>
  <si>
    <t>1.15</t>
  </si>
  <si>
    <t>2.4</t>
  </si>
  <si>
    <t>3.45</t>
  </si>
  <si>
    <t>4.6</t>
  </si>
  <si>
    <t>5.75</t>
  </si>
  <si>
    <t>6.9</t>
  </si>
  <si>
    <t>10.35</t>
  </si>
  <si>
    <t>13.8</t>
  </si>
  <si>
    <t>17.25</t>
  </si>
  <si>
    <t>20.7</t>
  </si>
  <si>
    <t>SIMPLES</t>
  </si>
  <si>
    <t>BI-HORARIO</t>
  </si>
  <si>
    <t>2.3. SIMPLES O BI-HORARIO?</t>
  </si>
  <si>
    <t>3.1. ESCOLHA SEU ESCALAO</t>
  </si>
  <si>
    <t>4 - VANTAGEMS MULTIENERGIA</t>
  </si>
  <si>
    <t>4.2 CONSUME MENSUALMENTE GARRAFAS DE GAS REPSOL?</t>
  </si>
  <si>
    <t>Energia Fora de Vazio (€/kWh)</t>
  </si>
  <si>
    <t>Energia Vazio (€/kWh)</t>
  </si>
  <si>
    <t>OFERTA</t>
  </si>
  <si>
    <t>FE</t>
  </si>
  <si>
    <t>DD</t>
  </si>
  <si>
    <t>APOIO</t>
  </si>
  <si>
    <t>Actual</t>
  </si>
  <si>
    <t>Repsol</t>
  </si>
  <si>
    <t>TARIFA</t>
  </si>
  <si>
    <t>POTENCIA</t>
  </si>
  <si>
    <t>FE (1%)</t>
  </si>
  <si>
    <t>DD (1%)</t>
  </si>
  <si>
    <t>FE + DD (2%)</t>
  </si>
  <si>
    <t>FE + Apoio (2%)</t>
  </si>
  <si>
    <t>DD + Apoio (2%)</t>
  </si>
  <si>
    <t>DD + FE + Apoio (3%)</t>
  </si>
  <si>
    <t>1.5. ESCOLHA SEU PRODUTO APOIO</t>
  </si>
  <si>
    <t>1.4. SERVIÇO APOIO?</t>
  </si>
  <si>
    <t>Consumo Simples (kWh)</t>
  </si>
  <si>
    <t>Consumo (kWh)</t>
  </si>
  <si>
    <t>BASE (2%)</t>
  </si>
  <si>
    <t>BASE (0%)</t>
  </si>
  <si>
    <t>FE (3%)</t>
  </si>
  <si>
    <t>DD (3%)</t>
  </si>
  <si>
    <t>FE + DD (4%)</t>
  </si>
  <si>
    <t>FE + Apoio (4%)</t>
  </si>
  <si>
    <t>DD + Apoio (4%)</t>
  </si>
  <si>
    <t>DD + FE + Apoio (5%)</t>
  </si>
  <si>
    <t>LEVE</t>
  </si>
  <si>
    <t>VIVA</t>
  </si>
  <si>
    <t>TOTAL ELETRICIDADE</t>
  </si>
  <si>
    <t>ESCALAO</t>
  </si>
  <si>
    <t>Fixo (€/día)</t>
  </si>
  <si>
    <t>1 - OPÇÕES GERAIS DE CONTRATAÇÃO</t>
  </si>
  <si>
    <t>1.2. FATURAÇÃO ELETRÓNICA?</t>
  </si>
  <si>
    <t>1.1. ESCOLHA O PRODUTO/ PLANO:</t>
  </si>
  <si>
    <r>
      <t xml:space="preserve">Se contrata o Produto </t>
    </r>
    <r>
      <rPr>
        <b/>
        <i/>
        <sz val="11"/>
        <color rgb="FFFA8200"/>
        <rFont val="Calibri"/>
        <family val="2"/>
        <scheme val="minor"/>
      </rPr>
      <t>VIVA,</t>
    </r>
    <r>
      <rPr>
        <i/>
        <sz val="11"/>
        <color theme="1"/>
        <rFont val="Calibri"/>
        <family val="2"/>
        <scheme val="minor"/>
      </rPr>
      <t xml:space="preserve"> obtém </t>
    </r>
    <r>
      <rPr>
        <b/>
        <i/>
        <sz val="11"/>
        <color rgb="FFFA8200"/>
        <rFont val="Calibri"/>
        <family val="2"/>
        <scheme val="minor"/>
      </rPr>
      <t>2% de desconto</t>
    </r>
    <r>
      <rPr>
        <b/>
        <i/>
        <sz val="11"/>
        <color rgb="FF00809A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no termo de Energia de Eletricidade e Gás</t>
    </r>
    <r>
      <rPr>
        <i/>
        <sz val="11"/>
        <color theme="1"/>
        <rFont val="Calibri"/>
        <family val="2"/>
        <scheme val="minor"/>
      </rPr>
      <t xml:space="preserve"> Natural</t>
    </r>
  </si>
  <si>
    <t>1.3. DÉBITO DIRETO?</t>
  </si>
  <si>
    <r>
      <t xml:space="preserve">Se aderir ao Debito Direto, obtém </t>
    </r>
    <r>
      <rPr>
        <b/>
        <i/>
        <sz val="11"/>
        <color rgb="FFFA8200"/>
        <rFont val="Calibri"/>
        <family val="2"/>
        <scheme val="minor"/>
      </rPr>
      <t>1% de desconto</t>
    </r>
    <r>
      <rPr>
        <b/>
        <i/>
        <sz val="11"/>
        <color rgb="FF00809A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no termo de Energia de Eletricidade e Gás Natural</t>
    </r>
  </si>
  <si>
    <t>1.4. SERVIÇOS APOIO?</t>
  </si>
  <si>
    <r>
      <t xml:space="preserve">Os nossos serviços Apoio </t>
    </r>
    <r>
      <rPr>
        <b/>
        <i/>
        <sz val="11"/>
        <color rgb="FFFA8200"/>
        <rFont val="Calibri"/>
        <family val="2"/>
        <scheme val="minor"/>
      </rPr>
      <t>não requerem fidelização!</t>
    </r>
  </si>
  <si>
    <t>Se contratar um Serviço Apoio, obtém 1% de desconto no termo de Energia de Eletricidade e Gás Natural</t>
  </si>
  <si>
    <t>1.5. ESCOLHA O PRODUTO "APOIO"</t>
  </si>
  <si>
    <r>
      <t xml:space="preserve">Os nossos Planos </t>
    </r>
    <r>
      <rPr>
        <b/>
        <i/>
        <sz val="11"/>
        <color rgb="FFFA8200"/>
        <rFont val="Calibri"/>
        <family val="2"/>
        <scheme val="minor"/>
      </rPr>
      <t>não requerem fidelização!</t>
    </r>
  </si>
  <si>
    <t>2.1. QUE POTÊNCIA TEM CONTRATADA? (kVA)</t>
  </si>
  <si>
    <t>2.2. INDIQUE O PREÇO QUE ESTÁ A PAGAR PELA POTÊNCIA (€/dia)</t>
  </si>
  <si>
    <t>2.3. SIMPLES OU BI-HORÁRIO?</t>
  </si>
  <si>
    <t>2.4. INDIQUE O PREÇO QUE ESTÁ A PAGAR PELA ENERGIA (€/kWh) - SIMPLES</t>
  </si>
  <si>
    <t>Na sua fatura atual, tem uma rubrica (Potencia Contratada). Coloque o valor que paga atualmente, incluindo descontos.</t>
  </si>
  <si>
    <t>2.5. INDIQUE O PREÇO QUE ESTÁ A PAGAR PELA ENERGIA (€/kWh) - BI-HORÁRIO - FORA DE VAZIO</t>
  </si>
  <si>
    <t>2.6. INDIQUE O PREÇO QUE ESTÁ A PAGAR PELA ENERGIA (€/kWh) - BI-HORÁRIO - VAZIO</t>
  </si>
  <si>
    <t>Coloque o valor que paga atualmente, incluindo descontos.</t>
  </si>
  <si>
    <t>2 - ESCOLHA O QUE PRETENDE E COLOQUE INFORMAÇÕES SOBRE A SUA FATURA ATUAL DE ELETRICIDADE</t>
  </si>
  <si>
    <t>3 - ESCOLHA O QUE PRETENDE E COLOQUE INFORMAÇÕES SOBRE A SUA FATURA ATUAL DE GÁS NATURAL</t>
  </si>
  <si>
    <t>3.1. ESCOLHA O ESCALÃO</t>
  </si>
  <si>
    <t>Na sua fatura encontra a informação sobre que Escalão de Consumo se encontra ( 1, 2, 3 ou 4).</t>
  </si>
  <si>
    <t>3.2. INDIQUE O PREÇO QUE ESTÁ A PAGAR PELO TERMO FIXO (€/dia)</t>
  </si>
  <si>
    <t>Na sua fatura encontra uma rubrica indicando o valor do "Termo Fixo" €/dia. Coloque o valor que paga atualmente, incluindo descontos.</t>
  </si>
  <si>
    <t>3.3. INDIQUE O PREÇO QUE ESTÁ A PAGAR PELO DE TERMO VARIAVEL DE ENERGIA (€/kWh)</t>
  </si>
  <si>
    <t>2.7. INDIQUE O CONSUMO MENSAL DE ENERGIA (kWh) - SIMPLES</t>
  </si>
  <si>
    <t>2.8. INDIQUE O CONSUMO MENSAL DE ENERGIA (kWh) - BI-HORÁRIO - FORA DE VAZIO</t>
  </si>
  <si>
    <t>2.9. INDIQUE O CONSUMO MENSAL DE ENERGIA (kWh) - BI-HORÁRIO - VAZIO</t>
  </si>
  <si>
    <t>3.4. INDIQUE O CONSUMO MENSAL DE ENERGIA (kWh)</t>
  </si>
  <si>
    <t>4.1 INDIQUE O CONSUMO MENSAL DE LITROS QUE ABASTECE NA REPSOL (litros)</t>
  </si>
  <si>
    <r>
      <t xml:space="preserve">O </t>
    </r>
    <r>
      <rPr>
        <b/>
        <i/>
        <sz val="11"/>
        <color rgb="FFFA8200"/>
        <rFont val="Calibri"/>
        <family val="2"/>
        <scheme val="minor"/>
      </rPr>
      <t>Cartão de Desconto Imediato E&amp;G</t>
    </r>
    <r>
      <rPr>
        <b/>
        <i/>
        <sz val="11"/>
        <color rgb="FF00809A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permite:</t>
    </r>
  </si>
  <si>
    <r>
      <rPr>
        <b/>
        <sz val="11"/>
        <color theme="5"/>
        <rFont val="Calibri"/>
        <family val="2"/>
        <scheme val="minor"/>
      </rPr>
      <t>2 € em reembolso</t>
    </r>
    <r>
      <rPr>
        <sz val="11"/>
        <color theme="1"/>
        <rFont val="Calibri"/>
        <family val="2"/>
        <scheme val="minor"/>
      </rPr>
      <t xml:space="preserve"> por cada garrafa de gás limitado a 1 por mês, devolvido em fatura de eletricidade.</t>
    </r>
  </si>
  <si>
    <r>
      <t xml:space="preserve">Até 6 € </t>
    </r>
    <r>
      <rPr>
        <b/>
        <i/>
        <sz val="11"/>
        <rFont val="Calibri"/>
        <family val="2"/>
        <scheme val="minor"/>
      </rPr>
      <t>em reembolsos pelos seus abastecimentos na fatura de eletricidade e/ou gás natural. (1 contrato - 1 cênt./litro ; 2 contratos - 2 cênt./litro ; 3 contratos - 3 cênt./litro);</t>
    </r>
  </si>
  <si>
    <r>
      <t>6cents desconto Imediato, a</t>
    </r>
    <r>
      <rPr>
        <b/>
        <i/>
        <sz val="11"/>
        <rFont val="Calibri"/>
        <family val="2"/>
        <scheme val="minor"/>
      </rPr>
      <t>cumulável com as poupanças em vigor nas Estações de Serviço Repsol aderentes. Ao abastecer, acumule ainda pontos Repsol Move;</t>
    </r>
  </si>
  <si>
    <t>5 - RESULTADOS DA COMPARAÇÃO</t>
  </si>
  <si>
    <t>COM O SEU ATUAL COMERCIALIZADOR PAGA</t>
  </si>
  <si>
    <t>COM A REPSOL PAGARIA PELA ELETRICIDADE, GÁS E/OU SERVIÇOS APOIO</t>
  </si>
  <si>
    <t>ALÉM DE UM DESCONTO IMEDIATO EM COMBUSTIVEL, DE</t>
  </si>
  <si>
    <t>RESULTADO (&lt;0 Poupança e &gt;0 Não poupa)</t>
  </si>
  <si>
    <t>6 - CÁLCULOS DETALHADOS E COMPARAÇÃO</t>
  </si>
  <si>
    <t>ELETRICIDADE</t>
  </si>
  <si>
    <t>GÁS NATURAL</t>
  </si>
  <si>
    <t>Escalão</t>
  </si>
  <si>
    <t>Potência (kVA)</t>
  </si>
  <si>
    <t>Consumo Bi-horário fora de vazio (kWh)</t>
  </si>
  <si>
    <t>Consumo Bi-horário vazio (kWh)</t>
  </si>
  <si>
    <t>Termo Energia Simples (€/kWh)</t>
  </si>
  <si>
    <t>Termo Energia Bi-horário fora de vazio (€/kWh)</t>
  </si>
  <si>
    <t>Termo Energia Bi-horário vazio (€/kWh)</t>
  </si>
  <si>
    <t>Custo pela Potência Contratada (€)</t>
  </si>
  <si>
    <t>Custo pela Energia Consumida (€)</t>
  </si>
  <si>
    <t>Reembolso Garrafa de Gás (€)</t>
  </si>
  <si>
    <t>Termo Energia (€/kWh)</t>
  </si>
  <si>
    <t>Custo Termo Fixo (€)</t>
  </si>
  <si>
    <t>TOTAL GÁS NATURAL</t>
  </si>
  <si>
    <t>POUPANÇAS COM O DESCONTO IMEDIATO</t>
  </si>
  <si>
    <t>Atual</t>
  </si>
  <si>
    <t>Custos com os Serviços Apoio (€, IVA incluído)</t>
  </si>
  <si>
    <t>Reembolso Combustíveis (€)</t>
  </si>
  <si>
    <t>Termo Potência (€/dia)</t>
  </si>
  <si>
    <t>Termo Fixo (€/dia)</t>
  </si>
  <si>
    <t>Na sua fatura atual, tem uma rubrica que indica o seu consumo (real ou estimado). Coloque o valor dos Kwh que consumiu nesse período.</t>
  </si>
  <si>
    <t>Na sua fatura, encontra uma rubrica indicando o valor "Termo variável" ou "Termo de energia"€/kwh. Coloque o valor que paga atualmente, incluindo descontos.</t>
  </si>
  <si>
    <t>Na sua fatura atual, tem uma rubrica que indica o seu consumo (real ou estimado) em "Vazio" e "Fora de Vazio". Coloque o valor dos Kwh que consumiu nesse período.</t>
  </si>
  <si>
    <t>Na sua fatura atual, tem uma rubrica que indica o seu consumo (real ou estimado) em "Vazio" e consumo (real ou estimado) em "Fora de Vazio" com um preço €/kwh.</t>
  </si>
  <si>
    <t>Na sua fatura atual, tem uma rubrica que indica o seu consumo (real ou estimado) com um preço €/kwh. Coloque o valor que paga atualmente, incluindo descontos.</t>
  </si>
  <si>
    <t>Em alguns casos esta rubrica vem dividida na fatura em 2 rubricas (Termo fixo de acesso e tarifa Comercializador). Deverá somar as duas.</t>
  </si>
  <si>
    <r>
      <t>A maioria dos nossos serviços "Apoio" cobrem avarias e compensação até 250€** no caso de não ser possível reparar o seu</t>
    </r>
    <r>
      <rPr>
        <b/>
        <i/>
        <sz val="11"/>
        <color rgb="FFFA8200"/>
        <rFont val="Calibri"/>
        <family val="2"/>
        <scheme val="minor"/>
      </rPr>
      <t xml:space="preserve"> eletrodoméstico*.</t>
    </r>
  </si>
  <si>
    <r>
      <t xml:space="preserve">Se aderir à faturação eletrónica, obtém </t>
    </r>
    <r>
      <rPr>
        <b/>
        <i/>
        <sz val="11"/>
        <color rgb="FFFA8200"/>
        <rFont val="Calibri"/>
        <family val="2"/>
        <scheme val="minor"/>
      </rPr>
      <t>1% de desconto</t>
    </r>
    <r>
      <rPr>
        <b/>
        <i/>
        <sz val="11"/>
        <color rgb="FF00809A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no termo de Energia de Eletricidade e Gás Natural</t>
    </r>
  </si>
  <si>
    <t>COMPARE A SUA ATUAL FATURA DE ELETRICIDADE E/ OU GÁS COM A OFERTA REPSOL</t>
  </si>
  <si>
    <r>
      <t xml:space="preserve">Bi-horário apenas disponível para Potência Contratada </t>
    </r>
    <r>
      <rPr>
        <i/>
        <sz val="11"/>
        <color theme="1"/>
        <rFont val="Calibri"/>
        <family val="2"/>
      </rPr>
      <t>≥3,45kVA</t>
    </r>
  </si>
  <si>
    <t xml:space="preserve">Poderá contratar através do 219 012 445 (09h-19h, custo de uma chamada nacional para a rede fixa) ou enviando o formulário  preenchido para repsoleygportugal@repsol.com. </t>
  </si>
  <si>
    <t>APOIO LUZ (1,99€/mes; LEVE E VIVA)</t>
  </si>
  <si>
    <t>APOIO LUZ+ (5,99€/mes; LEVE E VIVA)</t>
  </si>
  <si>
    <t>APOIO LUZ+ E AGUA (7,99€/mes; LEVE E VIVA)</t>
  </si>
  <si>
    <t>APOIO TOTAL (9,99€/mes; VIVA)</t>
  </si>
  <si>
    <t>APOIO DUAL (7,99€/mes; VIVA)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</si>
</sst>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000"/>
    <numFmt numFmtId="165" formatCode="#,##0.00\ &quot;€&quot;"/>
    <numFmt numFmtId="166" formatCode="#,##0\ &quot;litros&quot;"/>
    <numFmt numFmtId="167" formatCode="#,##0.0000\ &quot;€/dia&quot;"/>
    <numFmt numFmtId="168" formatCode="#,##0.00\ &quot;kWh&quot;"/>
    <numFmt numFmtId="169" formatCode="#,##0.0000\ &quot;€/kWh&quot;"/>
    <numFmt numFmtId="170" formatCode="#,##0.00\ &quot;kWh&quot;;;"/>
    <numFmt numFmtId="171" formatCode="#,##0.0000\ &quot;€/kWh&quot;;;;"/>
    <numFmt numFmtId="172" formatCode="#,##0.0000\ &quot;€/dia&quot;;;;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809A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00809A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FA8200"/>
      <name val="Calibri"/>
      <family val="2"/>
      <scheme val="minor"/>
    </font>
    <font>
      <b/>
      <sz val="16"/>
      <color rgb="FF00809A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A8200"/>
      <name val="Calibri"/>
      <family val="2"/>
      <scheme val="minor"/>
    </font>
    <font>
      <sz val="11"/>
      <color rgb="FFFA82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2"/>
      <color theme="5"/>
      <name val="Calibri"/>
      <family val="2"/>
      <scheme val="minor"/>
    </font>
    <font>
      <i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A8200"/>
        <bgColor indexed="64"/>
      </patternFill>
    </fill>
    <fill>
      <patternFill patternType="solid">
        <fgColor rgb="FF00809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AAAAA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/>
      <right/>
      <top/>
      <bottom style="thin">
        <color rgb="FF00809A"/>
      </bottom>
      <diagonal/>
    </border>
    <border>
      <left/>
      <right/>
      <top/>
      <bottom style="thin">
        <color rgb="FFFA820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0"/>
      </bottom>
      <diagonal/>
    </border>
  </borders>
  <cellStyleXfs count="4">
    <xf numFmtId="0" fontId="0" fillId="0" borderId="0"/>
    <xf numFmtId="0" fontId="2" fillId="0" borderId="0"/>
    <xf numFmtId="0" fontId="24" fillId="0" borderId="0"/>
    <xf numFmtId="0" fontId="25" fillId="0" borderId="0"/>
  </cellStyleXfs>
  <cellXfs count="100">
    <xf numFmtId="0" fontId="0" fillId="0" borderId="0" xfId="0"/>
    <xf numFmtId="0" fontId="1" fillId="5" borderId="0" xfId="0" applyFont="1" applyFill="1" applyAlignment="1">
      <alignment horizontal="left" vertical="center"/>
    </xf>
    <xf numFmtId="0" fontId="0" fillId="5" borderId="0" xfId="0" applyFont="1" applyFill="1" applyAlignment="1">
      <alignment horizontal="left" vertical="center"/>
    </xf>
    <xf numFmtId="0" fontId="6" fillId="5" borderId="0" xfId="0" applyFont="1" applyFill="1" applyAlignment="1">
      <alignment horizontal="left" vertical="center"/>
    </xf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4" xfId="0" applyBorder="1"/>
    <xf numFmtId="0" fontId="5" fillId="5" borderId="0" xfId="0" applyFont="1" applyFill="1" applyAlignment="1">
      <alignment horizontal="left" vertical="center"/>
    </xf>
    <xf numFmtId="0" fontId="0" fillId="5" borderId="0" xfId="0" applyFill="1" applyAlignment="1">
      <alignment vertical="center"/>
    </xf>
    <xf numFmtId="0" fontId="6" fillId="5" borderId="0" xfId="0" applyFont="1" applyFill="1" applyAlignment="1">
      <alignment vertical="center"/>
    </xf>
    <xf numFmtId="0" fontId="0" fillId="0" borderId="5" xfId="0" applyBorder="1"/>
    <xf numFmtId="0" fontId="0" fillId="0" borderId="5" xfId="0" applyBorder="1" applyAlignment="1">
      <alignment horizontal="left"/>
    </xf>
    <xf numFmtId="0" fontId="0" fillId="0" borderId="6" xfId="0" applyBorder="1"/>
    <xf numFmtId="0" fontId="5" fillId="5" borderId="3" xfId="0" applyFont="1" applyFill="1" applyBorder="1" applyAlignment="1">
      <alignment horizontal="left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3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horizontal="left" vertical="center" indent="1"/>
    </xf>
    <xf numFmtId="49" fontId="6" fillId="0" borderId="0" xfId="0" applyNumberFormat="1" applyFont="1" applyAlignment="1">
      <alignment horizontal="left" vertical="center" wrapText="1" indent="1"/>
    </xf>
    <xf numFmtId="49" fontId="10" fillId="0" borderId="0" xfId="0" applyNumberFormat="1" applyFont="1" applyAlignment="1">
      <alignment horizontal="left" vertical="center" indent="1"/>
    </xf>
    <xf numFmtId="0" fontId="11" fillId="5" borderId="0" xfId="0" applyFont="1" applyFill="1" applyAlignment="1">
      <alignment vertical="center"/>
    </xf>
    <xf numFmtId="0" fontId="0" fillId="0" borderId="0" xfId="0" applyAlignment="1">
      <alignment horizontal="left" vertical="center" inden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164" fontId="13" fillId="9" borderId="1" xfId="1" applyNumberFormat="1" applyFont="1" applyFill="1" applyBorder="1" applyAlignment="1">
      <alignment horizontal="center" vertical="center" wrapText="1" readingOrder="1"/>
    </xf>
    <xf numFmtId="4" fontId="12" fillId="8" borderId="1" xfId="1" applyNumberFormat="1" applyFont="1" applyFill="1" applyBorder="1" applyAlignment="1">
      <alignment horizontal="center" vertical="center" wrapText="1" readingOrder="1"/>
    </xf>
    <xf numFmtId="164" fontId="13" fillId="9" borderId="8" xfId="1" applyNumberFormat="1" applyFont="1" applyFill="1" applyBorder="1" applyAlignment="1">
      <alignment horizontal="center" vertical="center" wrapText="1" readingOrder="1"/>
    </xf>
    <xf numFmtId="164" fontId="13" fillId="9" borderId="9" xfId="1" applyNumberFormat="1" applyFont="1" applyFill="1" applyBorder="1" applyAlignment="1">
      <alignment horizontal="center" vertical="center" wrapText="1" readingOrder="1"/>
    </xf>
    <xf numFmtId="164" fontId="13" fillId="9" borderId="11" xfId="1" applyNumberFormat="1" applyFont="1" applyFill="1" applyBorder="1" applyAlignment="1">
      <alignment horizontal="center" vertical="center" wrapText="1" readingOrder="1"/>
    </xf>
    <xf numFmtId="164" fontId="13" fillId="9" borderId="13" xfId="1" applyNumberFormat="1" applyFont="1" applyFill="1" applyBorder="1" applyAlignment="1">
      <alignment horizontal="center" vertical="center" wrapText="1" readingOrder="1"/>
    </xf>
    <xf numFmtId="164" fontId="13" fillId="9" borderId="14" xfId="1" applyNumberFormat="1" applyFont="1" applyFill="1" applyBorder="1" applyAlignment="1">
      <alignment horizontal="center" vertical="center" wrapText="1" readingOrder="1"/>
    </xf>
    <xf numFmtId="0" fontId="6" fillId="5" borderId="0" xfId="0" applyFont="1" applyFill="1" applyAlignment="1">
      <alignment horizontal="left" vertical="center" indent="1"/>
    </xf>
    <xf numFmtId="3" fontId="14" fillId="7" borderId="18" xfId="1" applyNumberFormat="1" applyFont="1" applyFill="1" applyBorder="1" applyAlignment="1">
      <alignment horizontal="center" vertical="center" wrapText="1" readingOrder="1"/>
    </xf>
    <xf numFmtId="164" fontId="13" fillId="9" borderId="7" xfId="1" applyNumberFormat="1" applyFont="1" applyFill="1" applyBorder="1" applyAlignment="1">
      <alignment horizontal="center" vertical="center" wrapText="1" readingOrder="1"/>
    </xf>
    <xf numFmtId="4" fontId="12" fillId="8" borderId="8" xfId="1" applyNumberFormat="1" applyFont="1" applyFill="1" applyBorder="1" applyAlignment="1">
      <alignment horizontal="center" vertical="center" wrapText="1" readingOrder="1"/>
    </xf>
    <xf numFmtId="164" fontId="13" fillId="9" borderId="10" xfId="1" applyNumberFormat="1" applyFont="1" applyFill="1" applyBorder="1" applyAlignment="1">
      <alignment horizontal="center" vertical="center" wrapText="1" readingOrder="1"/>
    </xf>
    <xf numFmtId="164" fontId="13" fillId="9" borderId="12" xfId="1" applyNumberFormat="1" applyFont="1" applyFill="1" applyBorder="1" applyAlignment="1">
      <alignment horizontal="center" vertical="center" wrapText="1" readingOrder="1"/>
    </xf>
    <xf numFmtId="4" fontId="12" fillId="8" borderId="13" xfId="1" applyNumberFormat="1" applyFont="1" applyFill="1" applyBorder="1" applyAlignment="1">
      <alignment horizontal="center" vertical="center" wrapText="1" readingOrder="1"/>
    </xf>
    <xf numFmtId="164" fontId="13" fillId="9" borderId="19" xfId="1" applyNumberFormat="1" applyFont="1" applyFill="1" applyBorder="1" applyAlignment="1">
      <alignment horizontal="center" vertical="center" wrapText="1" readingOrder="1"/>
    </xf>
    <xf numFmtId="164" fontId="13" fillId="9" borderId="2" xfId="1" applyNumberFormat="1" applyFont="1" applyFill="1" applyBorder="1" applyAlignment="1">
      <alignment horizontal="center" vertical="center" wrapText="1" readingOrder="1"/>
    </xf>
    <xf numFmtId="164" fontId="13" fillId="9" borderId="20" xfId="1" applyNumberFormat="1" applyFont="1" applyFill="1" applyBorder="1" applyAlignment="1">
      <alignment horizontal="center" vertical="center" wrapText="1" readingOrder="1"/>
    </xf>
    <xf numFmtId="164" fontId="13" fillId="9" borderId="21" xfId="1" applyNumberFormat="1" applyFont="1" applyFill="1" applyBorder="1" applyAlignment="1">
      <alignment horizontal="center" vertical="center" wrapText="1" readingOrder="1"/>
    </xf>
    <xf numFmtId="164" fontId="13" fillId="9" borderId="22" xfId="1" applyNumberFormat="1" applyFont="1" applyFill="1" applyBorder="1" applyAlignment="1">
      <alignment horizontal="center" vertical="center" wrapText="1" readingOrder="1"/>
    </xf>
    <xf numFmtId="164" fontId="13" fillId="9" borderId="23" xfId="1" applyNumberFormat="1" applyFont="1" applyFill="1" applyBorder="1" applyAlignment="1">
      <alignment horizontal="center" vertical="center" wrapText="1" readingOrder="1"/>
    </xf>
    <xf numFmtId="165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5" fillId="5" borderId="24" xfId="0" applyFont="1" applyFill="1" applyBorder="1" applyAlignment="1">
      <alignment horizontal="left" vertical="center"/>
    </xf>
    <xf numFmtId="0" fontId="0" fillId="0" borderId="24" xfId="0" applyBorder="1" applyAlignment="1">
      <alignment vertical="center"/>
    </xf>
    <xf numFmtId="0" fontId="5" fillId="0" borderId="0" xfId="0" applyFont="1" applyAlignment="1">
      <alignment horizontal="right" vertical="center"/>
    </xf>
    <xf numFmtId="0" fontId="15" fillId="5" borderId="25" xfId="0" applyFont="1" applyFill="1" applyBorder="1" applyAlignment="1">
      <alignment horizontal="left" vertical="center"/>
    </xf>
    <xf numFmtId="0" fontId="16" fillId="0" borderId="25" xfId="0" applyFont="1" applyBorder="1" applyAlignment="1">
      <alignment vertical="center"/>
    </xf>
    <xf numFmtId="0" fontId="0" fillId="2" borderId="0" xfId="0" applyFill="1"/>
    <xf numFmtId="0" fontId="1" fillId="2" borderId="0" xfId="0" applyFont="1" applyFill="1"/>
    <xf numFmtId="164" fontId="13" fillId="9" borderId="26" xfId="1" applyNumberFormat="1" applyFont="1" applyFill="1" applyBorder="1" applyAlignment="1">
      <alignment horizontal="center" vertical="center" wrapText="1" readingOrder="1"/>
    </xf>
    <xf numFmtId="164" fontId="13" fillId="9" borderId="27" xfId="1" applyNumberFormat="1" applyFont="1" applyFill="1" applyBorder="1" applyAlignment="1">
      <alignment horizontal="center" vertical="center" wrapText="1" readingOrder="1"/>
    </xf>
    <xf numFmtId="4" fontId="12" fillId="8" borderId="27" xfId="1" applyNumberFormat="1" applyFont="1" applyFill="1" applyBorder="1" applyAlignment="1">
      <alignment horizontal="center" vertical="center" wrapText="1" readingOrder="1"/>
    </xf>
    <xf numFmtId="164" fontId="13" fillId="9" borderId="28" xfId="1" applyNumberFormat="1" applyFont="1" applyFill="1" applyBorder="1" applyAlignment="1">
      <alignment horizontal="center" vertical="center" wrapText="1" readingOrder="1"/>
    </xf>
    <xf numFmtId="164" fontId="13" fillId="9" borderId="29" xfId="1" applyNumberFormat="1" applyFont="1" applyFill="1" applyBorder="1" applyAlignment="1">
      <alignment horizontal="center" vertical="center" wrapText="1" readingOrder="1"/>
    </xf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3" fontId="12" fillId="8" borderId="8" xfId="1" applyNumberFormat="1" applyFont="1" applyFill="1" applyBorder="1" applyAlignment="1">
      <alignment horizontal="center" vertical="center" wrapText="1" readingOrder="1"/>
    </xf>
    <xf numFmtId="3" fontId="12" fillId="8" borderId="1" xfId="1" applyNumberFormat="1" applyFont="1" applyFill="1" applyBorder="1" applyAlignment="1">
      <alignment horizontal="center" vertical="center" wrapText="1" readingOrder="1"/>
    </xf>
    <xf numFmtId="49" fontId="15" fillId="0" borderId="0" xfId="0" applyNumberFormat="1" applyFont="1" applyAlignment="1">
      <alignment horizontal="left" vertical="center" indent="1"/>
    </xf>
    <xf numFmtId="0" fontId="20" fillId="0" borderId="0" xfId="0" applyFont="1" applyAlignment="1">
      <alignment horizontal="right" vertical="center"/>
    </xf>
    <xf numFmtId="0" fontId="21" fillId="0" borderId="0" xfId="0" applyFont="1"/>
    <xf numFmtId="0" fontId="22" fillId="0" borderId="0" xfId="0" applyFont="1" applyAlignment="1">
      <alignment vertical="center"/>
    </xf>
    <xf numFmtId="0" fontId="1" fillId="6" borderId="0" xfId="0" applyFont="1" applyFill="1" applyBorder="1" applyAlignment="1" applyProtection="1">
      <alignment horizontal="center" vertical="center"/>
      <protection locked="0"/>
    </xf>
    <xf numFmtId="0" fontId="9" fillId="6" borderId="0" xfId="0" applyFont="1" applyFill="1" applyAlignment="1" applyProtection="1">
      <alignment horizontal="center" vertical="center"/>
      <protection locked="0"/>
    </xf>
    <xf numFmtId="167" fontId="9" fillId="6" borderId="0" xfId="0" applyNumberFormat="1" applyFont="1" applyFill="1" applyAlignment="1" applyProtection="1">
      <alignment horizontal="center" vertical="center"/>
      <protection locked="0"/>
    </xf>
    <xf numFmtId="169" fontId="9" fillId="6" borderId="0" xfId="0" applyNumberFormat="1" applyFont="1" applyFill="1" applyAlignment="1" applyProtection="1">
      <alignment horizontal="center" vertical="center"/>
      <protection locked="0"/>
    </xf>
    <xf numFmtId="168" fontId="9" fillId="6" borderId="0" xfId="0" applyNumberFormat="1" applyFont="1" applyFill="1" applyAlignment="1" applyProtection="1">
      <alignment horizontal="center" vertical="center"/>
      <protection locked="0"/>
    </xf>
    <xf numFmtId="170" fontId="9" fillId="6" borderId="0" xfId="0" applyNumberFormat="1" applyFont="1" applyFill="1" applyAlignment="1" applyProtection="1">
      <alignment horizontal="center" vertical="center"/>
      <protection locked="0"/>
    </xf>
    <xf numFmtId="166" fontId="9" fillId="6" borderId="0" xfId="0" applyNumberFormat="1" applyFont="1" applyFill="1" applyAlignment="1" applyProtection="1">
      <alignment horizontal="center" vertical="center"/>
      <protection locked="0"/>
    </xf>
    <xf numFmtId="165" fontId="1" fillId="0" borderId="0" xfId="0" applyNumberFormat="1" applyFont="1" applyAlignment="1" applyProtection="1">
      <alignment vertical="center"/>
      <protection hidden="1"/>
    </xf>
    <xf numFmtId="165" fontId="1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170" fontId="0" fillId="0" borderId="0" xfId="0" applyNumberFormat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172" fontId="0" fillId="0" borderId="0" xfId="0" applyNumberFormat="1" applyAlignment="1" applyProtection="1">
      <alignment horizontal="right" vertical="center"/>
      <protection hidden="1"/>
    </xf>
    <xf numFmtId="171" fontId="0" fillId="0" borderId="0" xfId="0" applyNumberFormat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hidden="1"/>
    </xf>
    <xf numFmtId="165" fontId="17" fillId="5" borderId="0" xfId="0" applyNumberFormat="1" applyFont="1" applyFill="1" applyAlignment="1" applyProtection="1">
      <alignment vertical="center"/>
      <protection hidden="1"/>
    </xf>
    <xf numFmtId="0" fontId="4" fillId="3" borderId="0" xfId="0" applyFont="1" applyFill="1" applyAlignment="1" applyProtection="1">
      <alignment vertical="center"/>
      <protection hidden="1"/>
    </xf>
    <xf numFmtId="165" fontId="4" fillId="3" borderId="0" xfId="0" applyNumberFormat="1" applyFont="1" applyFill="1" applyAlignment="1" applyProtection="1">
      <alignment vertical="center"/>
      <protection hidden="1"/>
    </xf>
    <xf numFmtId="0" fontId="4" fillId="4" borderId="0" xfId="0" applyFont="1" applyFill="1" applyAlignment="1" applyProtection="1">
      <alignment vertical="center"/>
      <protection hidden="1"/>
    </xf>
    <xf numFmtId="165" fontId="4" fillId="4" borderId="0" xfId="0" applyNumberFormat="1" applyFont="1" applyFill="1" applyAlignment="1" applyProtection="1">
      <alignment vertical="center"/>
      <protection hidden="1"/>
    </xf>
    <xf numFmtId="164" fontId="13" fillId="9" borderId="30" xfId="1" applyNumberFormat="1" applyFont="1" applyFill="1" applyBorder="1" applyAlignment="1">
      <alignment horizontal="center" vertical="center" wrapText="1" readingOrder="1"/>
    </xf>
    <xf numFmtId="0" fontId="3" fillId="4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</cellXfs>
  <cellStyles count="4">
    <cellStyle name="Normal" xfId="0" builtinId="0"/>
    <cellStyle name="Normal 10 6 3" xfId="1" xr:uid="{00000000-0005-0000-0000-000001000000}"/>
    <cellStyle name="Normal 2" xfId="2" xr:uid="{3E9575CB-19C1-4D1A-887A-3D9A72671716}"/>
    <cellStyle name="Normal 3" xfId="3" xr:uid="{CA2697B5-4D80-43E8-9205-F1B781C3F953}"/>
  </cellStyles>
  <dxfs count="2">
    <dxf>
      <font>
        <b/>
        <i val="0"/>
        <color theme="0"/>
      </font>
      <fill>
        <patternFill>
          <bgColor rgb="FF00809A"/>
        </patternFill>
      </fill>
    </dxf>
    <dxf>
      <font>
        <b/>
        <i val="0"/>
        <color theme="0"/>
      </font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00809A"/>
      <color rgb="FF0066CC"/>
      <color rgb="FFAAAAAA"/>
      <color rgb="FFFA8200"/>
      <color rgb="FF1438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1345748</xdr:colOff>
      <xdr:row>3</xdr:row>
      <xdr:rowOff>165606</xdr:rowOff>
    </xdr:from>
    <xdr:to>
      <xdr:col>15</xdr:col>
      <xdr:colOff>2856140</xdr:colOff>
      <xdr:row>5</xdr:row>
      <xdr:rowOff>46608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47483" y="737106"/>
          <a:ext cx="1510392" cy="3404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809A"/>
  </sheetPr>
  <dimension ref="A1:AA114"/>
  <sheetViews>
    <sheetView showGridLines="0" tabSelected="1" zoomScale="80" zoomScaleNormal="80" zoomScaleSheetLayoutView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F106" sqref="F106"/>
    </sheetView>
  </sheetViews>
  <sheetFormatPr defaultColWidth="0" defaultRowHeight="14.5" zeroHeight="1" x14ac:dyDescent="0.35"/>
  <cols>
    <col min="1" max="2" width="1.7265625" style="15" customWidth="1"/>
    <col min="3" max="3" width="7.7265625" style="15" customWidth="1"/>
    <col min="4" max="4" width="37.26953125" style="15" customWidth="1"/>
    <col min="5" max="5" width="2.7265625" style="15" customWidth="1"/>
    <col min="6" max="6" width="13.1796875" style="15" customWidth="1"/>
    <col min="7" max="7" width="2.7265625" style="15" customWidth="1"/>
    <col min="8" max="8" width="13.1796875" style="15" customWidth="1"/>
    <col min="9" max="9" width="10.7265625" style="15" customWidth="1"/>
    <col min="10" max="10" width="37.26953125" style="15" customWidth="1"/>
    <col min="11" max="11" width="2.7265625" style="15" customWidth="1"/>
    <col min="12" max="12" width="13.1796875" style="15" customWidth="1"/>
    <col min="13" max="13" width="2.7265625" style="15" customWidth="1"/>
    <col min="14" max="14" width="13.1796875" style="15" customWidth="1"/>
    <col min="15" max="15" width="2.7265625" style="15" customWidth="1"/>
    <col min="16" max="16" width="44.26953125" style="15" bestFit="1" customWidth="1"/>
    <col min="17" max="18" width="1.7265625" style="15" customWidth="1"/>
    <col min="19" max="27" width="0" style="15" hidden="1" customWidth="1"/>
    <col min="28" max="16384" width="9.1796875" style="15" hidden="1"/>
  </cols>
  <sheetData>
    <row r="1" spans="2:17" x14ac:dyDescent="0.35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2:17" x14ac:dyDescent="0.3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2:17" x14ac:dyDescent="0.3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2:17" x14ac:dyDescent="0.3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2:17" ht="21" x14ac:dyDescent="0.35">
      <c r="B5" s="8"/>
      <c r="C5" s="23" t="s">
        <v>136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2:17" x14ac:dyDescent="0.35">
      <c r="B6" s="8"/>
      <c r="P6" s="8"/>
      <c r="Q6" s="8"/>
    </row>
    <row r="7" spans="2:17" x14ac:dyDescent="0.35">
      <c r="B7" s="8"/>
      <c r="P7" s="8"/>
      <c r="Q7" s="8"/>
    </row>
    <row r="8" spans="2:17" x14ac:dyDescent="0.35">
      <c r="B8" s="8"/>
      <c r="C8" s="17" t="s">
        <v>66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8"/>
      <c r="Q8" s="18"/>
    </row>
    <row r="9" spans="2:17" ht="10" customHeight="1" x14ac:dyDescent="0.3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2:17" x14ac:dyDescent="0.35">
      <c r="B10" s="8"/>
      <c r="C10" s="7" t="s">
        <v>68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0" t="s">
        <v>4</v>
      </c>
      <c r="Q10" s="8"/>
    </row>
    <row r="11" spans="2:17" x14ac:dyDescent="0.35">
      <c r="B11" s="8"/>
      <c r="C11" s="3" t="s">
        <v>76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Q11" s="8"/>
    </row>
    <row r="12" spans="2:17" x14ac:dyDescent="0.35">
      <c r="B12" s="8"/>
      <c r="C12" s="3" t="s">
        <v>69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Q12" s="8"/>
    </row>
    <row r="13" spans="2:17" ht="10" customHeight="1" x14ac:dyDescent="0.35">
      <c r="B13" s="8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Q13" s="8"/>
    </row>
    <row r="14" spans="2:17" x14ac:dyDescent="0.35">
      <c r="B14" s="8"/>
      <c r="C14" s="7" t="s">
        <v>67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0" t="s">
        <v>3</v>
      </c>
      <c r="Q14" s="8"/>
    </row>
    <row r="15" spans="2:17" x14ac:dyDescent="0.35">
      <c r="B15" s="8"/>
      <c r="C15" s="3" t="s">
        <v>135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Q15" s="8"/>
    </row>
    <row r="16" spans="2:17" ht="10" customHeight="1" x14ac:dyDescent="0.35">
      <c r="B16" s="8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Q16" s="8"/>
    </row>
    <row r="17" spans="2:17" x14ac:dyDescent="0.35">
      <c r="B17" s="8"/>
      <c r="C17" s="7" t="s">
        <v>70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0" t="s">
        <v>6</v>
      </c>
      <c r="Q17" s="8"/>
    </row>
    <row r="18" spans="2:17" x14ac:dyDescent="0.35">
      <c r="B18" s="8"/>
      <c r="C18" s="3" t="s">
        <v>71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Q18" s="8"/>
    </row>
    <row r="19" spans="2:17" ht="10" customHeight="1" x14ac:dyDescent="0.3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Q19" s="8"/>
    </row>
    <row r="20" spans="2:17" x14ac:dyDescent="0.35">
      <c r="B20" s="8"/>
      <c r="C20" s="7" t="s">
        <v>72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1" t="s">
        <v>8</v>
      </c>
      <c r="Q20" s="8"/>
    </row>
    <row r="21" spans="2:17" x14ac:dyDescent="0.35">
      <c r="B21" s="8"/>
      <c r="C21" s="3" t="s">
        <v>73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Q21" s="8"/>
    </row>
    <row r="22" spans="2:17" x14ac:dyDescent="0.35">
      <c r="B22" s="8"/>
      <c r="C22" s="3" t="s">
        <v>74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8"/>
      <c r="Q22" s="8"/>
    </row>
    <row r="23" spans="2:17" ht="10" customHeight="1" x14ac:dyDescent="0.35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2:17" x14ac:dyDescent="0.35">
      <c r="B24" s="8"/>
      <c r="C24" s="7" t="s">
        <v>75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0"/>
      <c r="Q24" s="8"/>
    </row>
    <row r="25" spans="2:17" x14ac:dyDescent="0.35">
      <c r="B25" s="8"/>
      <c r="C25" s="68" t="s">
        <v>134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8"/>
      <c r="Q25" s="8"/>
    </row>
    <row r="26" spans="2:17" x14ac:dyDescent="0.35">
      <c r="B26" s="8"/>
      <c r="C26" s="3" t="s">
        <v>74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8"/>
      <c r="Q26" s="8"/>
    </row>
    <row r="27" spans="2:17" x14ac:dyDescent="0.35">
      <c r="B27" s="8"/>
      <c r="C27" s="34" t="s">
        <v>12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8"/>
      <c r="Q27" s="8"/>
    </row>
    <row r="28" spans="2:17" x14ac:dyDescent="0.35">
      <c r="B28" s="8"/>
      <c r="C28" s="34" t="s">
        <v>13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8"/>
      <c r="Q28" s="8"/>
    </row>
    <row r="29" spans="2:17" x14ac:dyDescent="0.35">
      <c r="B29" s="8"/>
      <c r="C29" s="34" t="s">
        <v>14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8"/>
      <c r="Q29" s="8"/>
    </row>
    <row r="30" spans="2:17" x14ac:dyDescent="0.35">
      <c r="B30" s="8"/>
      <c r="C30" s="34" t="s">
        <v>15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8"/>
      <c r="Q30" s="8"/>
    </row>
    <row r="31" spans="2:17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2:17" x14ac:dyDescent="0.35">
      <c r="B32" s="8"/>
      <c r="C32" s="17" t="s">
        <v>85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8"/>
      <c r="Q32" s="18"/>
    </row>
    <row r="33" spans="2:17" ht="10" customHeight="1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</row>
    <row r="34" spans="2:17" x14ac:dyDescent="0.35">
      <c r="B34" s="8"/>
      <c r="C34" s="7" t="s">
        <v>77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0"/>
      <c r="Q34" s="8"/>
    </row>
    <row r="35" spans="2:17" ht="10" customHeight="1" x14ac:dyDescent="0.35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2:17" x14ac:dyDescent="0.35">
      <c r="B36" s="8"/>
      <c r="C36" s="7" t="s">
        <v>78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2"/>
      <c r="Q36" s="8"/>
    </row>
    <row r="37" spans="2:17" x14ac:dyDescent="0.35">
      <c r="B37" s="8"/>
      <c r="C37" s="9" t="s">
        <v>81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8"/>
      <c r="Q37" s="8"/>
    </row>
    <row r="38" spans="2:17" ht="10" customHeight="1" x14ac:dyDescent="0.35">
      <c r="B38" s="8"/>
      <c r="C38" s="8" t="s">
        <v>133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</row>
    <row r="39" spans="2:17" x14ac:dyDescent="0.35">
      <c r="B39" s="8"/>
      <c r="C39" s="7" t="s">
        <v>79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0"/>
      <c r="Q39" s="8"/>
    </row>
    <row r="40" spans="2:17" x14ac:dyDescent="0.35">
      <c r="B40" s="8"/>
      <c r="C40" s="9" t="s">
        <v>137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</row>
    <row r="41" spans="2:17" ht="10" customHeight="1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2:17" x14ac:dyDescent="0.35">
      <c r="B42" s="8"/>
      <c r="C42" s="7" t="s">
        <v>80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3"/>
      <c r="Q42" s="8"/>
    </row>
    <row r="43" spans="2:17" x14ac:dyDescent="0.35">
      <c r="B43" s="8"/>
      <c r="C43" s="9" t="s">
        <v>132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8"/>
      <c r="Q43" s="8"/>
    </row>
    <row r="44" spans="2:17" x14ac:dyDescent="0.35">
      <c r="B44" s="8"/>
      <c r="C44" s="7" t="s">
        <v>82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3"/>
      <c r="Q44" s="8"/>
    </row>
    <row r="45" spans="2:17" x14ac:dyDescent="0.35">
      <c r="C45" s="7" t="s">
        <v>83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3"/>
    </row>
    <row r="46" spans="2:17" x14ac:dyDescent="0.35">
      <c r="C46" s="9" t="s">
        <v>131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8"/>
    </row>
    <row r="47" spans="2:17" ht="10" customHeight="1" x14ac:dyDescent="0.35">
      <c r="B47" s="8"/>
      <c r="C47" s="8" t="s">
        <v>84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</row>
    <row r="48" spans="2:17" x14ac:dyDescent="0.35">
      <c r="B48" s="8"/>
      <c r="C48" s="7" t="s">
        <v>92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4"/>
      <c r="Q48" s="8"/>
    </row>
    <row r="49" spans="2:17" x14ac:dyDescent="0.35">
      <c r="C49" s="68" t="s">
        <v>128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</row>
    <row r="50" spans="2:17" x14ac:dyDescent="0.35">
      <c r="B50" s="8"/>
      <c r="C50" s="7" t="s">
        <v>93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4"/>
      <c r="Q50" s="8"/>
    </row>
    <row r="51" spans="2:17" x14ac:dyDescent="0.35">
      <c r="B51" s="8"/>
      <c r="C51" s="7" t="s">
        <v>94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4"/>
      <c r="Q51" s="8"/>
    </row>
    <row r="52" spans="2:17" x14ac:dyDescent="0.35">
      <c r="C52" s="68" t="s">
        <v>130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</row>
    <row r="53" spans="2:17" x14ac:dyDescent="0.35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</row>
    <row r="54" spans="2:17" x14ac:dyDescent="0.35">
      <c r="C54" s="17" t="s">
        <v>86</v>
      </c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8"/>
      <c r="Q54" s="18"/>
    </row>
    <row r="55" spans="2:17" ht="10" customHeight="1" x14ac:dyDescent="0.35"/>
    <row r="56" spans="2:17" x14ac:dyDescent="0.35">
      <c r="C56" s="7" t="s">
        <v>87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0"/>
    </row>
    <row r="57" spans="2:17" ht="10" customHeight="1" x14ac:dyDescent="0.35">
      <c r="C57" s="8" t="s">
        <v>88</v>
      </c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2:17" x14ac:dyDescent="0.35">
      <c r="C58" s="7" t="s">
        <v>89</v>
      </c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2"/>
    </row>
    <row r="59" spans="2:17" x14ac:dyDescent="0.35">
      <c r="C59" s="9" t="s">
        <v>90</v>
      </c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8"/>
    </row>
    <row r="60" spans="2:17" ht="10" customHeight="1" x14ac:dyDescent="0.35"/>
    <row r="61" spans="2:17" x14ac:dyDescent="0.35">
      <c r="C61" s="7" t="s">
        <v>91</v>
      </c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3"/>
    </row>
    <row r="62" spans="2:17" x14ac:dyDescent="0.35">
      <c r="C62" s="68" t="s">
        <v>129</v>
      </c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8"/>
    </row>
    <row r="63" spans="2:17" ht="10" customHeight="1" x14ac:dyDescent="0.35"/>
    <row r="64" spans="2:17" x14ac:dyDescent="0.35">
      <c r="C64" s="7" t="s">
        <v>95</v>
      </c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5"/>
    </row>
    <row r="65" spans="3:17" x14ac:dyDescent="0.35">
      <c r="C65" s="68" t="s">
        <v>128</v>
      </c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</row>
    <row r="66" spans="3:17" x14ac:dyDescent="0.35"/>
    <row r="67" spans="3:17" x14ac:dyDescent="0.35">
      <c r="C67" s="17" t="s">
        <v>31</v>
      </c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8"/>
      <c r="Q67" s="18"/>
    </row>
    <row r="68" spans="3:17" x14ac:dyDescent="0.35"/>
    <row r="69" spans="3:17" x14ac:dyDescent="0.35">
      <c r="C69" s="7" t="s">
        <v>96</v>
      </c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6"/>
    </row>
    <row r="70" spans="3:17" x14ac:dyDescent="0.35">
      <c r="C70" s="3" t="s">
        <v>97</v>
      </c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3:17" ht="15" customHeight="1" x14ac:dyDescent="0.35">
      <c r="C71" s="22" t="s">
        <v>100</v>
      </c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</row>
    <row r="72" spans="3:17" ht="15" customHeight="1" x14ac:dyDescent="0.35">
      <c r="C72" s="22" t="s">
        <v>99</v>
      </c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</row>
    <row r="73" spans="3:17" ht="10" customHeight="1" x14ac:dyDescent="0.35"/>
    <row r="74" spans="3:17" x14ac:dyDescent="0.35">
      <c r="C74" s="7" t="s">
        <v>32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0" t="s">
        <v>8</v>
      </c>
    </row>
    <row r="75" spans="3:17" x14ac:dyDescent="0.35">
      <c r="C75" s="3" t="s">
        <v>97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3:17" x14ac:dyDescent="0.35">
      <c r="C76" s="66" t="s">
        <v>98</v>
      </c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</row>
    <row r="77" spans="3:17" x14ac:dyDescent="0.35"/>
    <row r="78" spans="3:17" x14ac:dyDescent="0.35">
      <c r="C78" s="17" t="s">
        <v>101</v>
      </c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8"/>
      <c r="Q78" s="18"/>
    </row>
    <row r="79" spans="3:17" x14ac:dyDescent="0.35"/>
    <row r="80" spans="3:17" x14ac:dyDescent="0.35">
      <c r="C80" s="25" t="s">
        <v>102</v>
      </c>
      <c r="I80" s="78">
        <f>+F111+L111</f>
        <v>0</v>
      </c>
    </row>
    <row r="81" spans="3:17" ht="10" customHeight="1" x14ac:dyDescent="0.35"/>
    <row r="82" spans="3:17" x14ac:dyDescent="0.35">
      <c r="C82" s="25" t="s">
        <v>103</v>
      </c>
      <c r="I82" s="78">
        <f>+H111+N111</f>
        <v>0</v>
      </c>
      <c r="J82" s="24"/>
    </row>
    <row r="83" spans="3:17" x14ac:dyDescent="0.35">
      <c r="C83" s="25" t="s">
        <v>104</v>
      </c>
      <c r="I83" s="78">
        <f>+H113</f>
        <v>0</v>
      </c>
    </row>
    <row r="84" spans="3:17" ht="10" customHeight="1" x14ac:dyDescent="0.35"/>
    <row r="85" spans="3:17" x14ac:dyDescent="0.35">
      <c r="C85" s="25" t="s">
        <v>105</v>
      </c>
      <c r="I85" s="78">
        <f>+I82-I80+I83</f>
        <v>0</v>
      </c>
    </row>
    <row r="86" spans="3:17" x14ac:dyDescent="0.35"/>
    <row r="87" spans="3:17" ht="15.5" x14ac:dyDescent="0.35">
      <c r="C87" s="69" t="s">
        <v>138</v>
      </c>
    </row>
    <row r="88" spans="3:17" x14ac:dyDescent="0.35"/>
    <row r="89" spans="3:17" x14ac:dyDescent="0.35">
      <c r="C89" s="17" t="s">
        <v>106</v>
      </c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8"/>
      <c r="Q89" s="18"/>
    </row>
    <row r="90" spans="3:17" ht="10" customHeight="1" x14ac:dyDescent="0.35"/>
    <row r="91" spans="3:17" x14ac:dyDescent="0.35">
      <c r="D91" s="50" t="s">
        <v>107</v>
      </c>
      <c r="E91" s="51"/>
      <c r="F91" s="51"/>
      <c r="G91" s="51"/>
      <c r="H91" s="51"/>
      <c r="J91" s="53" t="s">
        <v>108</v>
      </c>
      <c r="K91" s="54"/>
      <c r="L91" s="54"/>
      <c r="M91" s="54"/>
      <c r="N91" s="54"/>
    </row>
    <row r="92" spans="3:17" ht="10" customHeight="1" x14ac:dyDescent="0.35">
      <c r="C92" s="24"/>
      <c r="F92" s="26"/>
    </row>
    <row r="93" spans="3:17" x14ac:dyDescent="0.35">
      <c r="D93" s="48" t="str">
        <f>+P10</f>
        <v>LEVE (ELETRICIDADE)</v>
      </c>
      <c r="F93" s="48" t="s">
        <v>123</v>
      </c>
      <c r="G93" s="48"/>
      <c r="H93" s="52" t="s">
        <v>40</v>
      </c>
      <c r="J93" s="48" t="str">
        <f>+D93</f>
        <v>LEVE (ELETRICIDADE)</v>
      </c>
      <c r="L93" s="48" t="s">
        <v>39</v>
      </c>
      <c r="M93" s="48"/>
      <c r="N93" s="49" t="s">
        <v>40</v>
      </c>
    </row>
    <row r="94" spans="3:17" x14ac:dyDescent="0.35">
      <c r="D94" s="48" t="s">
        <v>110</v>
      </c>
      <c r="F94" s="79">
        <f>+P34</f>
        <v>0</v>
      </c>
      <c r="G94" s="79"/>
      <c r="H94" s="79">
        <f>+F94</f>
        <v>0</v>
      </c>
      <c r="J94" s="48" t="s">
        <v>109</v>
      </c>
      <c r="L94" s="79">
        <f>+P56</f>
        <v>0</v>
      </c>
      <c r="M94" s="79"/>
      <c r="N94" s="79">
        <f>+L94</f>
        <v>0</v>
      </c>
    </row>
    <row r="95" spans="3:17" x14ac:dyDescent="0.35">
      <c r="D95" s="48" t="s">
        <v>51</v>
      </c>
      <c r="F95" s="80">
        <f>+P48</f>
        <v>0</v>
      </c>
      <c r="G95" s="80"/>
      <c r="H95" s="80">
        <f>+F95</f>
        <v>0</v>
      </c>
      <c r="J95" s="48" t="s">
        <v>52</v>
      </c>
      <c r="L95" s="80">
        <f>+P64</f>
        <v>0</v>
      </c>
      <c r="M95" s="80"/>
      <c r="N95" s="80">
        <f>+L95</f>
        <v>0</v>
      </c>
    </row>
    <row r="96" spans="3:17" x14ac:dyDescent="0.35">
      <c r="D96" s="48" t="s">
        <v>111</v>
      </c>
      <c r="F96" s="80">
        <f>+P50</f>
        <v>0</v>
      </c>
      <c r="G96" s="80"/>
      <c r="H96" s="80">
        <f t="shared" ref="H96:H97" si="0">+F96</f>
        <v>0</v>
      </c>
      <c r="J96" s="25"/>
      <c r="L96" s="80">
        <f>+W50</f>
        <v>0</v>
      </c>
      <c r="M96" s="80"/>
      <c r="N96" s="80">
        <f t="shared" ref="N96:N97" si="1">+L96</f>
        <v>0</v>
      </c>
    </row>
    <row r="97" spans="4:14" x14ac:dyDescent="0.35">
      <c r="D97" s="48" t="s">
        <v>112</v>
      </c>
      <c r="F97" s="80">
        <f>+P51</f>
        <v>0</v>
      </c>
      <c r="G97" s="80"/>
      <c r="H97" s="80">
        <f t="shared" si="0"/>
        <v>0</v>
      </c>
      <c r="J97" s="25"/>
      <c r="L97" s="80">
        <f>+W51</f>
        <v>0</v>
      </c>
      <c r="M97" s="80"/>
      <c r="N97" s="80">
        <f t="shared" si="1"/>
        <v>0</v>
      </c>
    </row>
    <row r="98" spans="4:14" x14ac:dyDescent="0.35">
      <c r="F98" s="81"/>
      <c r="G98" s="81"/>
      <c r="H98" s="82"/>
      <c r="L98" s="85"/>
      <c r="M98" s="85"/>
      <c r="N98" s="85"/>
    </row>
    <row r="99" spans="4:14" x14ac:dyDescent="0.35">
      <c r="D99" s="48" t="s">
        <v>126</v>
      </c>
      <c r="F99" s="83">
        <f>+P36</f>
        <v>0</v>
      </c>
      <c r="G99" s="83"/>
      <c r="H99" s="83">
        <f>+SUMPRODUCT('Aux - Precios Eletricidade'!$H$3:$H$283,
--('Aux - Precios Eletricidade'!$B$3:$B$283=$P$10),
--('Aux - Precios Eletricidade'!$C$3:$C$283=$P$39),
--('Aux - Precios Eletricidade'!$D$3:$D$283=$P$14),
--('Aux - Precios Eletricidade'!$E$3:$E$283=$P$17),
--('Aux - Precios Eletricidade'!$F$3:$F$283=$P$20),
--('Aux - Precios Eletricidade'!$G$3:$G$283=$P$34)
)</f>
        <v>0</v>
      </c>
      <c r="J99" s="48" t="s">
        <v>127</v>
      </c>
      <c r="L99" s="83">
        <f>+P58</f>
        <v>0</v>
      </c>
      <c r="M99" s="79"/>
      <c r="N99" s="84">
        <f>+SUMPRODUCT('Aux - Precios Gas'!$G$3:$G$30,
--('Aux - Precios Gas'!$B$3:$B$30=$P$10),
--('Aux - Precios Gas'!$C$3:$C$30=$P$14),
--('Aux - Precios Gas'!$D$3:$D$30=$P$17),
--('Aux - Precios Gas'!$E$3:$E$30=$P$20),
--('Aux - Precios Gas'!$F$3:$F$30=$P$56)
)</f>
        <v>0</v>
      </c>
    </row>
    <row r="100" spans="4:14" x14ac:dyDescent="0.35">
      <c r="D100" s="48" t="s">
        <v>113</v>
      </c>
      <c r="F100" s="84">
        <f>+P42</f>
        <v>0</v>
      </c>
      <c r="G100" s="84"/>
      <c r="H100" s="84">
        <f>+SUMPRODUCT('Aux - Precios Eletricidade'!$I$3:$I$283,
--('Aux - Precios Eletricidade'!$B$3:$B$283=$P$10),
--('Aux - Precios Eletricidade'!$C$3:$C$283=$P$39),
--('Aux - Precios Eletricidade'!$D$3:$D$283=$P$14),
--('Aux - Precios Eletricidade'!$E$3:$E$283=$P$17),
--('Aux - Precios Eletricidade'!$F$3:$F$283=$P$20),
--('Aux - Precios Eletricidade'!$G$3:$G$283=$P$34)
)</f>
        <v>0</v>
      </c>
      <c r="J100" s="48" t="s">
        <v>119</v>
      </c>
      <c r="L100" s="84">
        <f>+P61</f>
        <v>0</v>
      </c>
      <c r="M100" s="84"/>
      <c r="N100" s="84">
        <f>+SUMPRODUCT('Aux - Precios Gas'!$H$3:$H$30,
--('Aux - Precios Gas'!$B$3:$B$30=$P$10),
--('Aux - Precios Gas'!$C$3:$C$30=$P$14),
--('Aux - Precios Gas'!$D$3:$D$30=$P$17),
--('Aux - Precios Gas'!$E$3:$E$30=$P$20),
--('Aux - Precios Gas'!$F$3:$F$30=$P$56)
)</f>
        <v>0</v>
      </c>
    </row>
    <row r="101" spans="4:14" x14ac:dyDescent="0.35">
      <c r="D101" s="48" t="s">
        <v>114</v>
      </c>
      <c r="F101" s="84">
        <f>+P44</f>
        <v>0</v>
      </c>
      <c r="G101" s="84"/>
      <c r="H101" s="84">
        <f>+SUMPRODUCT('Aux - Precios Eletricidade'!$J$3:$J$283,
--('Aux - Precios Eletricidade'!$B$3:$B$283=$P$10),
--('Aux - Precios Eletricidade'!$C$3:$C$283=$P$39),
--('Aux - Precios Eletricidade'!$D$3:$D$283=$P$14),
--('Aux - Precios Eletricidade'!$E$3:$E$283=$P$17),
--('Aux - Precios Eletricidade'!$F$3:$F$283=$P$20),
--('Aux - Precios Eletricidade'!$G$3:$G$283=$P$34)
)</f>
        <v>0</v>
      </c>
      <c r="J101" s="25"/>
      <c r="L101" s="84">
        <f>+W44</f>
        <v>0</v>
      </c>
      <c r="M101" s="84"/>
      <c r="N101" s="84">
        <f>+SUMPRODUCT('Aux - Precios Eletricidade'!$J$3:$J$142,
--('Aux - Precios Eletricidade'!$B$3:$B$142=$P$10),
--('Aux - Precios Eletricidade'!$C$3:$C$142=$P$39),
--('Aux - Precios Eletricidade'!$D$3:$D$142=$P$14),
--('Aux - Precios Eletricidade'!$E$3:$E$142=$P$17),
--('Aux - Precios Eletricidade'!$F$3:$F$142=$P$20),
--('Aux - Precios Eletricidade'!$G$3:$G$142=$P$34)
)</f>
        <v>0</v>
      </c>
    </row>
    <row r="102" spans="4:14" x14ac:dyDescent="0.35">
      <c r="D102" s="48" t="s">
        <v>115</v>
      </c>
      <c r="F102" s="84">
        <f>+P45</f>
        <v>0</v>
      </c>
      <c r="G102" s="84"/>
      <c r="H102" s="84">
        <f>+SUMPRODUCT('Aux - Precios Eletricidade'!$K$3:$K$283,
--('Aux - Precios Eletricidade'!$B$3:$B$283=$P$10),
--('Aux - Precios Eletricidade'!$C$3:$C$283=$P$39),
--('Aux - Precios Eletricidade'!$D$3:$D$283=$P$14),
--('Aux - Precios Eletricidade'!$E$3:$E$283=$P$17),
--('Aux - Precios Eletricidade'!$F$3:$F$283=$P$20),
--('Aux - Precios Eletricidade'!$G$3:$G$283=$P$34)
)</f>
        <v>0</v>
      </c>
      <c r="J102" s="25"/>
      <c r="L102" s="84">
        <f>+W45</f>
        <v>0</v>
      </c>
      <c r="M102" s="84"/>
      <c r="N102" s="84">
        <f>+SUMPRODUCT('Aux - Precios Eletricidade'!$K$3:$K$142,
--('Aux - Precios Eletricidade'!$B$3:$B$142=$P$10),
--('Aux - Precios Eletricidade'!$C$3:$C$142=$P$39),
--('Aux - Precios Eletricidade'!$D$3:$D$142=$P$14),
--('Aux - Precios Eletricidade'!$E$3:$E$142=$P$17),
--('Aux - Precios Eletricidade'!$F$3:$F$142=$P$20),
--('Aux - Precios Eletricidade'!$G$3:$G$142=$P$34)
)</f>
        <v>0</v>
      </c>
    </row>
    <row r="103" spans="4:14" x14ac:dyDescent="0.35">
      <c r="F103" s="81"/>
      <c r="G103" s="81"/>
      <c r="H103" s="82"/>
      <c r="L103" s="85"/>
      <c r="M103" s="85"/>
      <c r="N103" s="85"/>
    </row>
    <row r="104" spans="4:14" x14ac:dyDescent="0.35">
      <c r="D104" s="48" t="s">
        <v>116</v>
      </c>
      <c r="F104" s="77">
        <f>+F99*30</f>
        <v>0</v>
      </c>
      <c r="G104" s="85"/>
      <c r="H104" s="77">
        <f>+H99*30</f>
        <v>0</v>
      </c>
      <c r="J104" s="48" t="s">
        <v>120</v>
      </c>
      <c r="L104" s="77">
        <f>+L99*30</f>
        <v>0</v>
      </c>
      <c r="M104" s="85"/>
      <c r="N104" s="77">
        <f>+N99*30</f>
        <v>0</v>
      </c>
    </row>
    <row r="105" spans="4:14" x14ac:dyDescent="0.35">
      <c r="D105" s="48" t="s">
        <v>117</v>
      </c>
      <c r="F105" s="77">
        <f>+SUMPRODUCT(F95:F97,F100:F102)</f>
        <v>0</v>
      </c>
      <c r="G105" s="85"/>
      <c r="H105" s="77">
        <f>+SUMPRODUCT(H95:H97,H100:H102)</f>
        <v>0</v>
      </c>
      <c r="J105" s="48" t="s">
        <v>117</v>
      </c>
      <c r="L105" s="77">
        <f>+SUMPRODUCT(L95:L97,L100:L102)</f>
        <v>0</v>
      </c>
      <c r="M105" s="85"/>
      <c r="N105" s="77">
        <f>+SUMPRODUCT(N95:N97,N100:N102)</f>
        <v>0</v>
      </c>
    </row>
    <row r="106" spans="4:14" x14ac:dyDescent="0.35">
      <c r="D106" s="67" t="s">
        <v>124</v>
      </c>
      <c r="F106" s="76"/>
      <c r="G106" s="85"/>
      <c r="H106" s="77">
        <f>+IFERROR(VLOOKUP(P24,'Aux - Precios Apoio'!$A$1:$B$5,2,FALSE),)</f>
        <v>0</v>
      </c>
      <c r="J106" s="25"/>
      <c r="L106" s="85"/>
      <c r="M106" s="85"/>
      <c r="N106" s="85"/>
    </row>
    <row r="107" spans="4:14" x14ac:dyDescent="0.35">
      <c r="F107" s="81"/>
      <c r="G107" s="81"/>
      <c r="H107" s="82"/>
      <c r="L107" s="85"/>
      <c r="M107" s="85"/>
      <c r="N107" s="85"/>
    </row>
    <row r="108" spans="4:14" x14ac:dyDescent="0.35">
      <c r="D108" s="67" t="s">
        <v>125</v>
      </c>
      <c r="F108" s="77">
        <v>0</v>
      </c>
      <c r="G108" s="85"/>
      <c r="H108" s="77">
        <f>+IF($P$69&lt;=200,-$P$69*0.01*(IF($P$10="LEVE (ELETRICIDADE)",1,0)+IF($P$10="VIVA (ELETRICIDADE E GAS)",1,0)+IF($P$20="SIM",1,)),-200*0.01*(IF($P$10="LEVE (ELETRICIDADE)",1,0)+IF($P$10="VIVA (ELETRICIDADE E GAS)",1,0)+IF($P$20="SIM",1,)))</f>
        <v>0</v>
      </c>
      <c r="J108" s="67" t="s">
        <v>125</v>
      </c>
      <c r="L108" s="77">
        <v>0</v>
      </c>
      <c r="M108" s="85"/>
      <c r="N108" s="77">
        <f>+IF($P$69&lt;200,-$P$69*0.01*IF($P$10="VIVA (ELETRICIDADE E GAS)",1,0),-200*0.01*IF($P$10="VIVA (ELETRICIDADE E GAS)",1,0))</f>
        <v>0</v>
      </c>
    </row>
    <row r="109" spans="4:14" x14ac:dyDescent="0.35">
      <c r="D109" s="48" t="s">
        <v>118</v>
      </c>
      <c r="F109" s="77">
        <v>0</v>
      </c>
      <c r="G109" s="85"/>
      <c r="H109" s="77">
        <f>-2*IF(P74="SIM",1,)</f>
        <v>0</v>
      </c>
      <c r="L109" s="85"/>
      <c r="M109" s="85"/>
      <c r="N109" s="85"/>
    </row>
    <row r="110" spans="4:14" x14ac:dyDescent="0.35">
      <c r="D110" s="25"/>
      <c r="F110" s="47"/>
      <c r="H110" s="47"/>
      <c r="L110" s="85"/>
      <c r="M110" s="85"/>
      <c r="N110" s="85"/>
    </row>
    <row r="111" spans="4:14" x14ac:dyDescent="0.35">
      <c r="D111" s="92" t="s">
        <v>63</v>
      </c>
      <c r="E111" s="92"/>
      <c r="F111" s="86">
        <f>SUM(F104:F106)+F108+F109</f>
        <v>0</v>
      </c>
      <c r="G111" s="89"/>
      <c r="H111" s="90">
        <f>SUM(H104:H106)+H108+H109</f>
        <v>0</v>
      </c>
      <c r="J111" s="93" t="s">
        <v>121</v>
      </c>
      <c r="K111" s="93"/>
      <c r="L111" s="86">
        <f>SUM(L104:L106)+L108</f>
        <v>0</v>
      </c>
      <c r="M111" s="87"/>
      <c r="N111" s="88">
        <f>SUM(N104:N106)+N108</f>
        <v>0</v>
      </c>
    </row>
    <row r="112" spans="4:14" x14ac:dyDescent="0.35"/>
    <row r="113" spans="4:8" x14ac:dyDescent="0.35">
      <c r="D113" s="62" t="s">
        <v>122</v>
      </c>
      <c r="E113" s="63"/>
      <c r="F113" s="16"/>
      <c r="G113" s="16"/>
      <c r="H113" s="90">
        <f>-0.06*P69</f>
        <v>0</v>
      </c>
    </row>
    <row r="114" spans="4:8" x14ac:dyDescent="0.35"/>
  </sheetData>
  <sheetProtection algorithmName="SHA-512" hashValue="xVLspG/6bN5QkOKzpkvDYliwU6kwVnjZAiRxmjTaEVM07Q/eUZHXOS7aSza0iIZCJtvM9i9PvxJciOR6YuyV7A==" saltValue="t9ZN6Cw+jf+pGoGCz5/9JQ==" spinCount="100000" sheet="1" objects="1" scenarios="1"/>
  <mergeCells count="2">
    <mergeCell ref="D111:E111"/>
    <mergeCell ref="J111:K111"/>
  </mergeCells>
  <conditionalFormatting sqref="I85">
    <cfRule type="cellIs" dxfId="1" priority="1" operator="greaterThan">
      <formula>0</formula>
    </cfRule>
    <cfRule type="cellIs" dxfId="0" priority="2" operator="lessThanOrEqual">
      <formula>0</formula>
    </cfRule>
  </conditionalFormatting>
  <pageMargins left="0.7" right="0.7" top="0.75" bottom="0.75" header="0.3" footer="0.3"/>
  <pageSetup paperSize="9" scale="4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0000000}">
          <x14:formula1>
            <xm:f>'Aux - Desplegables'!$H$2:$H$5</xm:f>
          </x14:formula1>
          <xm:sqref>P56</xm:sqref>
        </x14:dataValidation>
        <x14:dataValidation type="list" allowBlank="1" showInputMessage="1" showErrorMessage="1" xr:uid="{00000000-0002-0000-0000-000001000000}">
          <x14:formula1>
            <xm:f>'Aux - Desplegables'!$A$2:$A$3</xm:f>
          </x14:formula1>
          <xm:sqref>P10</xm:sqref>
        </x14:dataValidation>
        <x14:dataValidation type="list" allowBlank="1" showInputMessage="1" showErrorMessage="1" xr:uid="{00000000-0002-0000-0000-000002000000}">
          <x14:formula1>
            <xm:f>'Aux - Desplegables'!$B$2:$B$3</xm:f>
          </x14:formula1>
          <xm:sqref>P14</xm:sqref>
        </x14:dataValidation>
        <x14:dataValidation type="list" allowBlank="1" showInputMessage="1" showErrorMessage="1" xr:uid="{00000000-0002-0000-0000-000003000000}">
          <x14:formula1>
            <xm:f>'Aux - Desplegables'!$C$2:$C$3</xm:f>
          </x14:formula1>
          <xm:sqref>P17</xm:sqref>
        </x14:dataValidation>
        <x14:dataValidation type="list" allowBlank="1" showInputMessage="1" showErrorMessage="1" xr:uid="{00000000-0002-0000-0000-000005000000}">
          <x14:formula1>
            <xm:f>'Aux - Desplegables'!$F$2:$F$11</xm:f>
          </x14:formula1>
          <xm:sqref>P34</xm:sqref>
        </x14:dataValidation>
        <x14:dataValidation type="list" allowBlank="1" showInputMessage="1" showErrorMessage="1" xr:uid="{00000000-0002-0000-0000-000006000000}">
          <x14:formula1>
            <xm:f>'Aux - Desplegables'!$G$2:$G$3</xm:f>
          </x14:formula1>
          <xm:sqref>P39</xm:sqref>
        </x14:dataValidation>
        <x14:dataValidation type="list" allowBlank="1" showInputMessage="1" showErrorMessage="1" xr:uid="{00000000-0002-0000-0000-000007000000}">
          <x14:formula1>
            <xm:f>'Aux - Desplegables'!$I$2:$I$3</xm:f>
          </x14:formula1>
          <xm:sqref>P74</xm:sqref>
        </x14:dataValidation>
        <x14:dataValidation type="list" allowBlank="1" showInputMessage="1" showErrorMessage="1" xr:uid="{00000000-0002-0000-0000-000008000000}">
          <x14:formula1>
            <xm:f>'Aux - Desplegables'!$D$2:$D$3</xm:f>
          </x14:formula1>
          <xm:sqref>P20</xm:sqref>
        </x14:dataValidation>
        <x14:dataValidation type="list" allowBlank="1" showInputMessage="1" showErrorMessage="1" xr:uid="{00000000-0002-0000-0000-000004000000}">
          <x14:formula1>
            <xm:f>'Aux - Desplegables'!$E$2:$E$7</xm:f>
          </x14:formula1>
          <xm:sqref>P24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AAAAA"/>
  </sheetPr>
  <dimension ref="A1:I11"/>
  <sheetViews>
    <sheetView showGridLines="0" topLeftCell="D1" workbookViewId="0">
      <selection activeCell="E12" sqref="E12"/>
    </sheetView>
  </sheetViews>
  <sheetFormatPr defaultRowHeight="14.5" x14ac:dyDescent="0.35"/>
  <cols>
    <col min="1" max="1" width="26.81640625" bestFit="1" customWidth="1"/>
    <col min="2" max="2" width="24.453125" bestFit="1" customWidth="1"/>
    <col min="3" max="3" width="35.26953125" bestFit="1" customWidth="1"/>
    <col min="4" max="4" width="35.26953125" customWidth="1"/>
    <col min="5" max="5" width="41.81640625" bestFit="1" customWidth="1"/>
    <col min="6" max="6" width="27" bestFit="1" customWidth="1"/>
    <col min="7" max="7" width="26.54296875" bestFit="1" customWidth="1"/>
    <col min="8" max="8" width="25.26953125" bestFit="1" customWidth="1"/>
    <col min="9" max="9" width="55.26953125" bestFit="1" customWidth="1"/>
  </cols>
  <sheetData>
    <row r="1" spans="1:9" ht="14.25" customHeight="1" x14ac:dyDescent="0.35">
      <c r="A1" s="13" t="s">
        <v>9</v>
      </c>
      <c r="B1" s="13" t="s">
        <v>10</v>
      </c>
      <c r="C1" s="13" t="s">
        <v>11</v>
      </c>
      <c r="D1" s="13" t="s">
        <v>50</v>
      </c>
      <c r="E1" s="13" t="s">
        <v>49</v>
      </c>
      <c r="F1" s="13" t="s">
        <v>16</v>
      </c>
      <c r="G1" s="13" t="s">
        <v>29</v>
      </c>
      <c r="H1" s="13" t="s">
        <v>30</v>
      </c>
      <c r="I1" s="7" t="s">
        <v>32</v>
      </c>
    </row>
    <row r="2" spans="1:9" x14ac:dyDescent="0.35">
      <c r="A2" s="4" t="s">
        <v>4</v>
      </c>
      <c r="B2" s="5" t="s">
        <v>3</v>
      </c>
      <c r="C2" s="4" t="s">
        <v>6</v>
      </c>
      <c r="D2" s="5" t="s">
        <v>3</v>
      </c>
      <c r="E2" s="12" t="s">
        <v>139</v>
      </c>
      <c r="F2" s="4" t="s">
        <v>17</v>
      </c>
      <c r="G2" s="4" t="s">
        <v>27</v>
      </c>
      <c r="H2" s="4">
        <v>1</v>
      </c>
      <c r="I2" s="5" t="s">
        <v>3</v>
      </c>
    </row>
    <row r="3" spans="1:9" x14ac:dyDescent="0.35">
      <c r="A3" s="10" t="s">
        <v>5</v>
      </c>
      <c r="B3" s="11" t="s">
        <v>8</v>
      </c>
      <c r="C3" s="12" t="s">
        <v>7</v>
      </c>
      <c r="D3" s="11" t="s">
        <v>8</v>
      </c>
      <c r="E3" s="6" t="s">
        <v>140</v>
      </c>
      <c r="F3" s="4" t="s">
        <v>18</v>
      </c>
      <c r="G3" s="4" t="s">
        <v>28</v>
      </c>
      <c r="H3" s="4">
        <v>2</v>
      </c>
      <c r="I3" s="11" t="s">
        <v>8</v>
      </c>
    </row>
    <row r="4" spans="1:9" x14ac:dyDescent="0.35">
      <c r="E4" s="6" t="s">
        <v>141</v>
      </c>
      <c r="F4" s="4" t="s">
        <v>19</v>
      </c>
      <c r="H4" s="4">
        <v>3</v>
      </c>
    </row>
    <row r="5" spans="1:9" x14ac:dyDescent="0.35">
      <c r="E5" s="6" t="s">
        <v>143</v>
      </c>
      <c r="F5" s="4" t="s">
        <v>20</v>
      </c>
      <c r="H5" s="4">
        <v>4</v>
      </c>
    </row>
    <row r="6" spans="1:9" x14ac:dyDescent="0.35">
      <c r="E6" s="6" t="s">
        <v>142</v>
      </c>
      <c r="F6" s="4" t="s">
        <v>21</v>
      </c>
    </row>
    <row r="7" spans="1:9" x14ac:dyDescent="0.35">
      <c r="F7" s="4" t="s">
        <v>22</v>
      </c>
    </row>
    <row r="8" spans="1:9" x14ac:dyDescent="0.35">
      <c r="F8" s="4" t="s">
        <v>23</v>
      </c>
    </row>
    <row r="9" spans="1:9" x14ac:dyDescent="0.35">
      <c r="F9" s="4" t="s">
        <v>24</v>
      </c>
    </row>
    <row r="10" spans="1:9" x14ac:dyDescent="0.35">
      <c r="F10" s="4" t="s">
        <v>25</v>
      </c>
    </row>
    <row r="11" spans="1:9" x14ac:dyDescent="0.35">
      <c r="F11" s="4" t="s">
        <v>26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AAAAA"/>
  </sheetPr>
  <dimension ref="A1:K283"/>
  <sheetViews>
    <sheetView showGridLines="0" zoomScale="70" zoomScaleNormal="70" workbookViewId="0">
      <pane xSplit="1" ySplit="1" topLeftCell="B267" activePane="bottomRight" state="frozen"/>
      <selection activeCell="H2" sqref="H2:H5"/>
      <selection pane="topRight" activeCell="H2" sqref="H2:H5"/>
      <selection pane="bottomLeft" activeCell="H2" sqref="H2:H5"/>
      <selection pane="bottomRight" activeCell="J286" sqref="J286"/>
    </sheetView>
  </sheetViews>
  <sheetFormatPr defaultRowHeight="14.5" x14ac:dyDescent="0.35"/>
  <cols>
    <col min="1" max="1" width="18" customWidth="1"/>
    <col min="2" max="2" width="23.81640625" bestFit="1" customWidth="1"/>
    <col min="3" max="3" width="11.26953125" bestFit="1" customWidth="1"/>
    <col min="4" max="4" width="4.81640625" bestFit="1" customWidth="1"/>
    <col min="5" max="5" width="15" bestFit="1" customWidth="1"/>
    <col min="6" max="6" width="7.453125" bestFit="1" customWidth="1"/>
    <col min="7" max="7" width="16.26953125" customWidth="1"/>
    <col min="8" max="8" width="17" bestFit="1" customWidth="1"/>
    <col min="9" max="9" width="17.54296875" bestFit="1" customWidth="1"/>
    <col min="10" max="10" width="31.81640625" bestFit="1" customWidth="1"/>
    <col min="11" max="11" width="23.7265625" bestFit="1" customWidth="1"/>
    <col min="12" max="12" width="13.453125" customWidth="1"/>
  </cols>
  <sheetData>
    <row r="1" spans="1:11" ht="15.5" x14ac:dyDescent="0.35">
      <c r="B1" s="35" t="s">
        <v>35</v>
      </c>
      <c r="C1" s="35" t="s">
        <v>41</v>
      </c>
      <c r="D1" s="35" t="s">
        <v>36</v>
      </c>
      <c r="E1" s="35" t="s">
        <v>37</v>
      </c>
      <c r="F1" s="35" t="s">
        <v>38</v>
      </c>
      <c r="G1" s="35" t="s">
        <v>42</v>
      </c>
      <c r="H1" s="35" t="s">
        <v>0</v>
      </c>
      <c r="I1" s="35" t="s">
        <v>1</v>
      </c>
      <c r="J1" s="35" t="s">
        <v>33</v>
      </c>
      <c r="K1" s="35" t="s">
        <v>34</v>
      </c>
    </row>
    <row r="2" spans="1:11" ht="15" thickBot="1" x14ac:dyDescent="0.4">
      <c r="A2" s="56" t="s">
        <v>61</v>
      </c>
      <c r="B2" s="56"/>
      <c r="C2" s="55"/>
      <c r="D2" s="55"/>
      <c r="E2" s="55"/>
      <c r="F2" s="55"/>
      <c r="G2" s="55"/>
      <c r="H2" s="55"/>
      <c r="I2" s="55"/>
      <c r="J2" s="55"/>
      <c r="K2" s="55"/>
    </row>
    <row r="3" spans="1:11" x14ac:dyDescent="0.35">
      <c r="A3" s="97" t="s">
        <v>54</v>
      </c>
      <c r="B3" s="36" t="s">
        <v>4</v>
      </c>
      <c r="C3" s="29" t="s">
        <v>27</v>
      </c>
      <c r="D3" s="29" t="s">
        <v>8</v>
      </c>
      <c r="E3" s="29" t="s">
        <v>7</v>
      </c>
      <c r="F3" s="29" t="s">
        <v>8</v>
      </c>
      <c r="G3" s="37" t="s">
        <v>17</v>
      </c>
      <c r="H3" s="36">
        <v>0.12989999999999999</v>
      </c>
      <c r="I3" s="36">
        <v>8.0818000000000001E-2</v>
      </c>
      <c r="J3" s="36">
        <v>0</v>
      </c>
      <c r="K3" s="30">
        <v>0</v>
      </c>
    </row>
    <row r="4" spans="1:11" x14ac:dyDescent="0.35">
      <c r="A4" s="98"/>
      <c r="B4" s="38" t="s">
        <v>4</v>
      </c>
      <c r="C4" s="27" t="s">
        <v>27</v>
      </c>
      <c r="D4" s="27" t="s">
        <v>8</v>
      </c>
      <c r="E4" s="27" t="s">
        <v>7</v>
      </c>
      <c r="F4" s="27" t="s">
        <v>8</v>
      </c>
      <c r="G4" s="28" t="s">
        <v>18</v>
      </c>
      <c r="H4" s="38">
        <v>0.15989999999999999</v>
      </c>
      <c r="I4" s="38">
        <v>8.0818000000000001E-2</v>
      </c>
      <c r="J4" s="38">
        <v>0</v>
      </c>
      <c r="K4" s="31">
        <v>0</v>
      </c>
    </row>
    <row r="5" spans="1:11" x14ac:dyDescent="0.35">
      <c r="A5" s="98"/>
      <c r="B5" s="38" t="s">
        <v>4</v>
      </c>
      <c r="C5" s="27" t="s">
        <v>27</v>
      </c>
      <c r="D5" s="27" t="s">
        <v>8</v>
      </c>
      <c r="E5" s="27" t="s">
        <v>7</v>
      </c>
      <c r="F5" s="27" t="s">
        <v>8</v>
      </c>
      <c r="G5" s="28" t="s">
        <v>19</v>
      </c>
      <c r="H5" s="38">
        <v>0.1898</v>
      </c>
      <c r="I5" s="38">
        <v>8.0818000000000001E-2</v>
      </c>
      <c r="J5" s="38">
        <v>0</v>
      </c>
      <c r="K5" s="31">
        <v>0</v>
      </c>
    </row>
    <row r="6" spans="1:11" x14ac:dyDescent="0.35">
      <c r="A6" s="98"/>
      <c r="B6" s="38" t="s">
        <v>4</v>
      </c>
      <c r="C6" s="27" t="s">
        <v>27</v>
      </c>
      <c r="D6" s="27" t="s">
        <v>8</v>
      </c>
      <c r="E6" s="27" t="s">
        <v>7</v>
      </c>
      <c r="F6" s="27" t="s">
        <v>8</v>
      </c>
      <c r="G6" s="28" t="s">
        <v>20</v>
      </c>
      <c r="H6" s="38">
        <v>0.2198</v>
      </c>
      <c r="I6" s="38">
        <v>8.0818000000000001E-2</v>
      </c>
      <c r="J6" s="38">
        <v>0</v>
      </c>
      <c r="K6" s="31">
        <v>0</v>
      </c>
    </row>
    <row r="7" spans="1:11" x14ac:dyDescent="0.35">
      <c r="A7" s="98"/>
      <c r="B7" s="38" t="s">
        <v>4</v>
      </c>
      <c r="C7" s="27" t="s">
        <v>27</v>
      </c>
      <c r="D7" s="27" t="s">
        <v>8</v>
      </c>
      <c r="E7" s="27" t="s">
        <v>7</v>
      </c>
      <c r="F7" s="27" t="s">
        <v>8</v>
      </c>
      <c r="G7" s="28" t="s">
        <v>21</v>
      </c>
      <c r="H7" s="38">
        <v>0.24970000000000001</v>
      </c>
      <c r="I7" s="38">
        <v>8.0818000000000001E-2</v>
      </c>
      <c r="J7" s="38">
        <v>0</v>
      </c>
      <c r="K7" s="31">
        <v>0</v>
      </c>
    </row>
    <row r="8" spans="1:11" x14ac:dyDescent="0.35">
      <c r="A8" s="98"/>
      <c r="B8" s="38" t="s">
        <v>4</v>
      </c>
      <c r="C8" s="27" t="s">
        <v>27</v>
      </c>
      <c r="D8" s="27" t="s">
        <v>8</v>
      </c>
      <c r="E8" s="27" t="s">
        <v>7</v>
      </c>
      <c r="F8" s="27" t="s">
        <v>8</v>
      </c>
      <c r="G8" s="28" t="s">
        <v>22</v>
      </c>
      <c r="H8" s="38">
        <v>0.2797</v>
      </c>
      <c r="I8" s="38">
        <v>8.0818000000000001E-2</v>
      </c>
      <c r="J8" s="38">
        <v>0</v>
      </c>
      <c r="K8" s="31">
        <v>0</v>
      </c>
    </row>
    <row r="9" spans="1:11" x14ac:dyDescent="0.35">
      <c r="A9" s="98"/>
      <c r="B9" s="38" t="s">
        <v>4</v>
      </c>
      <c r="C9" s="27" t="s">
        <v>27</v>
      </c>
      <c r="D9" s="27" t="s">
        <v>8</v>
      </c>
      <c r="E9" s="27" t="s">
        <v>7</v>
      </c>
      <c r="F9" s="27" t="s">
        <v>8</v>
      </c>
      <c r="G9" s="28" t="s">
        <v>23</v>
      </c>
      <c r="H9" s="38">
        <v>0.3695</v>
      </c>
      <c r="I9" s="38">
        <v>7.8713000000000005E-2</v>
      </c>
      <c r="J9" s="38">
        <v>0</v>
      </c>
      <c r="K9" s="31">
        <v>0</v>
      </c>
    </row>
    <row r="10" spans="1:11" x14ac:dyDescent="0.35">
      <c r="A10" s="98"/>
      <c r="B10" s="38" t="s">
        <v>4</v>
      </c>
      <c r="C10" s="27" t="s">
        <v>27</v>
      </c>
      <c r="D10" s="27" t="s">
        <v>8</v>
      </c>
      <c r="E10" s="27" t="s">
        <v>7</v>
      </c>
      <c r="F10" s="27" t="s">
        <v>8</v>
      </c>
      <c r="G10" s="28" t="s">
        <v>24</v>
      </c>
      <c r="H10" s="38">
        <v>0.45929999999999999</v>
      </c>
      <c r="I10" s="38">
        <v>7.8713000000000005E-2</v>
      </c>
      <c r="J10" s="38">
        <v>0</v>
      </c>
      <c r="K10" s="31">
        <v>0</v>
      </c>
    </row>
    <row r="11" spans="1:11" x14ac:dyDescent="0.35">
      <c r="A11" s="98"/>
      <c r="B11" s="38" t="s">
        <v>4</v>
      </c>
      <c r="C11" s="27" t="s">
        <v>27</v>
      </c>
      <c r="D11" s="27" t="s">
        <v>8</v>
      </c>
      <c r="E11" s="27" t="s">
        <v>7</v>
      </c>
      <c r="F11" s="27" t="s">
        <v>8</v>
      </c>
      <c r="G11" s="28" t="s">
        <v>25</v>
      </c>
      <c r="H11" s="38">
        <v>0.54920000000000002</v>
      </c>
      <c r="I11" s="38">
        <v>7.8713000000000005E-2</v>
      </c>
      <c r="J11" s="38">
        <v>0</v>
      </c>
      <c r="K11" s="31">
        <v>0</v>
      </c>
    </row>
    <row r="12" spans="1:11" ht="15" thickBot="1" x14ac:dyDescent="0.4">
      <c r="A12" s="99"/>
      <c r="B12" s="39" t="s">
        <v>4</v>
      </c>
      <c r="C12" s="32" t="s">
        <v>27</v>
      </c>
      <c r="D12" s="32" t="s">
        <v>8</v>
      </c>
      <c r="E12" s="32" t="s">
        <v>7</v>
      </c>
      <c r="F12" s="32" t="s">
        <v>8</v>
      </c>
      <c r="G12" s="40" t="s">
        <v>26</v>
      </c>
      <c r="H12" s="39">
        <v>0.63900000000000001</v>
      </c>
      <c r="I12" s="39">
        <v>7.8713000000000005E-2</v>
      </c>
      <c r="J12" s="39">
        <v>0</v>
      </c>
      <c r="K12" s="33">
        <v>0</v>
      </c>
    </row>
    <row r="13" spans="1:11" x14ac:dyDescent="0.35">
      <c r="A13" s="97" t="s">
        <v>43</v>
      </c>
      <c r="B13" s="36" t="s">
        <v>4</v>
      </c>
      <c r="C13" s="29" t="s">
        <v>27</v>
      </c>
      <c r="D13" s="29" t="s">
        <v>3</v>
      </c>
      <c r="E13" s="29" t="s">
        <v>7</v>
      </c>
      <c r="F13" s="29" t="s">
        <v>8</v>
      </c>
      <c r="G13" s="37" t="s">
        <v>17</v>
      </c>
      <c r="H13" s="41">
        <v>0.12989999999999999</v>
      </c>
      <c r="I13" s="36">
        <v>8.0009999999999998E-2</v>
      </c>
      <c r="J13" s="36">
        <v>0</v>
      </c>
      <c r="K13" s="30">
        <v>0</v>
      </c>
    </row>
    <row r="14" spans="1:11" x14ac:dyDescent="0.35">
      <c r="A14" s="98"/>
      <c r="B14" s="38" t="s">
        <v>4</v>
      </c>
      <c r="C14" s="27" t="s">
        <v>27</v>
      </c>
      <c r="D14" s="27" t="s">
        <v>3</v>
      </c>
      <c r="E14" s="27" t="s">
        <v>7</v>
      </c>
      <c r="F14" s="27" t="s">
        <v>8</v>
      </c>
      <c r="G14" s="28" t="s">
        <v>18</v>
      </c>
      <c r="H14" s="42">
        <v>0.15989999999999999</v>
      </c>
      <c r="I14" s="38">
        <v>8.0009999999999998E-2</v>
      </c>
      <c r="J14" s="38">
        <v>0</v>
      </c>
      <c r="K14" s="31">
        <v>0</v>
      </c>
    </row>
    <row r="15" spans="1:11" x14ac:dyDescent="0.35">
      <c r="A15" s="98"/>
      <c r="B15" s="38" t="s">
        <v>4</v>
      </c>
      <c r="C15" s="27" t="s">
        <v>27</v>
      </c>
      <c r="D15" s="27" t="s">
        <v>3</v>
      </c>
      <c r="E15" s="27" t="s">
        <v>7</v>
      </c>
      <c r="F15" s="27" t="s">
        <v>8</v>
      </c>
      <c r="G15" s="28" t="s">
        <v>19</v>
      </c>
      <c r="H15" s="42">
        <v>0.1898</v>
      </c>
      <c r="I15" s="38">
        <v>8.0009999999999998E-2</v>
      </c>
      <c r="J15" s="38">
        <v>0</v>
      </c>
      <c r="K15" s="31">
        <v>0</v>
      </c>
    </row>
    <row r="16" spans="1:11" x14ac:dyDescent="0.35">
      <c r="A16" s="98"/>
      <c r="B16" s="38" t="s">
        <v>4</v>
      </c>
      <c r="C16" s="27" t="s">
        <v>27</v>
      </c>
      <c r="D16" s="27" t="s">
        <v>3</v>
      </c>
      <c r="E16" s="27" t="s">
        <v>7</v>
      </c>
      <c r="F16" s="27" t="s">
        <v>8</v>
      </c>
      <c r="G16" s="28" t="s">
        <v>20</v>
      </c>
      <c r="H16" s="42">
        <v>0.2198</v>
      </c>
      <c r="I16" s="38">
        <v>8.0009999999999998E-2</v>
      </c>
      <c r="J16" s="38">
        <v>0</v>
      </c>
      <c r="K16" s="31">
        <v>0</v>
      </c>
    </row>
    <row r="17" spans="1:11" x14ac:dyDescent="0.35">
      <c r="A17" s="98"/>
      <c r="B17" s="38" t="s">
        <v>4</v>
      </c>
      <c r="C17" s="27" t="s">
        <v>27</v>
      </c>
      <c r="D17" s="27" t="s">
        <v>3</v>
      </c>
      <c r="E17" s="27" t="s">
        <v>7</v>
      </c>
      <c r="F17" s="27" t="s">
        <v>8</v>
      </c>
      <c r="G17" s="28" t="s">
        <v>21</v>
      </c>
      <c r="H17" s="42">
        <v>0.24970000000000001</v>
      </c>
      <c r="I17" s="38">
        <v>8.0009999999999998E-2</v>
      </c>
      <c r="J17" s="38">
        <v>0</v>
      </c>
      <c r="K17" s="31">
        <v>0</v>
      </c>
    </row>
    <row r="18" spans="1:11" x14ac:dyDescent="0.35">
      <c r="A18" s="98"/>
      <c r="B18" s="38" t="s">
        <v>4</v>
      </c>
      <c r="C18" s="27" t="s">
        <v>27</v>
      </c>
      <c r="D18" s="27" t="s">
        <v>3</v>
      </c>
      <c r="E18" s="27" t="s">
        <v>7</v>
      </c>
      <c r="F18" s="27" t="s">
        <v>8</v>
      </c>
      <c r="G18" s="28" t="s">
        <v>22</v>
      </c>
      <c r="H18" s="42">
        <v>0.2797</v>
      </c>
      <c r="I18" s="38">
        <v>8.0009999999999998E-2</v>
      </c>
      <c r="J18" s="38">
        <v>0</v>
      </c>
      <c r="K18" s="31">
        <v>0</v>
      </c>
    </row>
    <row r="19" spans="1:11" x14ac:dyDescent="0.35">
      <c r="A19" s="98"/>
      <c r="B19" s="38" t="s">
        <v>4</v>
      </c>
      <c r="C19" s="27" t="s">
        <v>27</v>
      </c>
      <c r="D19" s="27" t="s">
        <v>3</v>
      </c>
      <c r="E19" s="27" t="s">
        <v>7</v>
      </c>
      <c r="F19" s="27" t="s">
        <v>8</v>
      </c>
      <c r="G19" s="28" t="s">
        <v>23</v>
      </c>
      <c r="H19" s="42">
        <v>0.3695</v>
      </c>
      <c r="I19" s="38">
        <v>7.7925999999999995E-2</v>
      </c>
      <c r="J19" s="38">
        <v>0</v>
      </c>
      <c r="K19" s="31">
        <v>0</v>
      </c>
    </row>
    <row r="20" spans="1:11" x14ac:dyDescent="0.35">
      <c r="A20" s="98"/>
      <c r="B20" s="38" t="s">
        <v>4</v>
      </c>
      <c r="C20" s="27" t="s">
        <v>27</v>
      </c>
      <c r="D20" s="27" t="s">
        <v>3</v>
      </c>
      <c r="E20" s="27" t="s">
        <v>7</v>
      </c>
      <c r="F20" s="27" t="s">
        <v>8</v>
      </c>
      <c r="G20" s="28" t="s">
        <v>24</v>
      </c>
      <c r="H20" s="42">
        <v>0.45929999999999999</v>
      </c>
      <c r="I20" s="38">
        <v>7.7925999999999995E-2</v>
      </c>
      <c r="J20" s="38">
        <v>0</v>
      </c>
      <c r="K20" s="31">
        <v>0</v>
      </c>
    </row>
    <row r="21" spans="1:11" x14ac:dyDescent="0.35">
      <c r="A21" s="98"/>
      <c r="B21" s="38" t="s">
        <v>4</v>
      </c>
      <c r="C21" s="27" t="s">
        <v>27</v>
      </c>
      <c r="D21" s="27" t="s">
        <v>3</v>
      </c>
      <c r="E21" s="27" t="s">
        <v>7</v>
      </c>
      <c r="F21" s="27" t="s">
        <v>8</v>
      </c>
      <c r="G21" s="28" t="s">
        <v>25</v>
      </c>
      <c r="H21" s="42">
        <v>0.54920000000000002</v>
      </c>
      <c r="I21" s="38">
        <v>7.7925999999999995E-2</v>
      </c>
      <c r="J21" s="38">
        <v>0</v>
      </c>
      <c r="K21" s="31">
        <v>0</v>
      </c>
    </row>
    <row r="22" spans="1:11" ht="15" thickBot="1" x14ac:dyDescent="0.4">
      <c r="A22" s="99"/>
      <c r="B22" s="39" t="s">
        <v>4</v>
      </c>
      <c r="C22" s="32" t="s">
        <v>27</v>
      </c>
      <c r="D22" s="32" t="s">
        <v>3</v>
      </c>
      <c r="E22" s="32" t="s">
        <v>7</v>
      </c>
      <c r="F22" s="32" t="s">
        <v>8</v>
      </c>
      <c r="G22" s="40" t="s">
        <v>26</v>
      </c>
      <c r="H22" s="43">
        <v>0.63900000000000001</v>
      </c>
      <c r="I22" s="39">
        <v>7.7925999999999995E-2</v>
      </c>
      <c r="J22" s="39">
        <v>0</v>
      </c>
      <c r="K22" s="33">
        <v>0</v>
      </c>
    </row>
    <row r="23" spans="1:11" x14ac:dyDescent="0.35">
      <c r="A23" s="97" t="s">
        <v>44</v>
      </c>
      <c r="B23" s="36" t="s">
        <v>4</v>
      </c>
      <c r="C23" s="29" t="s">
        <v>27</v>
      </c>
      <c r="D23" s="29" t="s">
        <v>8</v>
      </c>
      <c r="E23" s="29" t="s">
        <v>6</v>
      </c>
      <c r="F23" s="29" t="s">
        <v>8</v>
      </c>
      <c r="G23" s="37" t="s">
        <v>17</v>
      </c>
      <c r="H23" s="41">
        <v>0.12989999999999999</v>
      </c>
      <c r="I23" s="91">
        <v>8.0009999999999998E-2</v>
      </c>
      <c r="J23" s="36">
        <v>0</v>
      </c>
      <c r="K23" s="30">
        <v>0</v>
      </c>
    </row>
    <row r="24" spans="1:11" x14ac:dyDescent="0.35">
      <c r="A24" s="98"/>
      <c r="B24" s="38" t="s">
        <v>4</v>
      </c>
      <c r="C24" s="27" t="s">
        <v>27</v>
      </c>
      <c r="D24" s="27" t="s">
        <v>8</v>
      </c>
      <c r="E24" s="27" t="s">
        <v>6</v>
      </c>
      <c r="F24" s="27" t="s">
        <v>8</v>
      </c>
      <c r="G24" s="28" t="s">
        <v>18</v>
      </c>
      <c r="H24" s="42">
        <v>0.15989999999999999</v>
      </c>
      <c r="I24" s="45">
        <v>8.0009999999999998E-2</v>
      </c>
      <c r="J24" s="38">
        <v>0</v>
      </c>
      <c r="K24" s="31">
        <v>0</v>
      </c>
    </row>
    <row r="25" spans="1:11" x14ac:dyDescent="0.35">
      <c r="A25" s="98"/>
      <c r="B25" s="38" t="s">
        <v>4</v>
      </c>
      <c r="C25" s="27" t="s">
        <v>27</v>
      </c>
      <c r="D25" s="27" t="s">
        <v>8</v>
      </c>
      <c r="E25" s="27" t="s">
        <v>6</v>
      </c>
      <c r="F25" s="27" t="s">
        <v>8</v>
      </c>
      <c r="G25" s="28" t="s">
        <v>19</v>
      </c>
      <c r="H25" s="42">
        <v>0.1898</v>
      </c>
      <c r="I25" s="45">
        <v>8.0009999999999998E-2</v>
      </c>
      <c r="J25" s="38">
        <v>0</v>
      </c>
      <c r="K25" s="31">
        <v>0</v>
      </c>
    </row>
    <row r="26" spans="1:11" x14ac:dyDescent="0.35">
      <c r="A26" s="98"/>
      <c r="B26" s="38" t="s">
        <v>4</v>
      </c>
      <c r="C26" s="27" t="s">
        <v>27</v>
      </c>
      <c r="D26" s="27" t="s">
        <v>8</v>
      </c>
      <c r="E26" s="27" t="s">
        <v>6</v>
      </c>
      <c r="F26" s="27" t="s">
        <v>8</v>
      </c>
      <c r="G26" s="28" t="s">
        <v>20</v>
      </c>
      <c r="H26" s="42">
        <v>0.2198</v>
      </c>
      <c r="I26" s="45">
        <v>8.0009999999999998E-2</v>
      </c>
      <c r="J26" s="38">
        <v>0</v>
      </c>
      <c r="K26" s="31">
        <v>0</v>
      </c>
    </row>
    <row r="27" spans="1:11" x14ac:dyDescent="0.35">
      <c r="A27" s="98"/>
      <c r="B27" s="38" t="s">
        <v>4</v>
      </c>
      <c r="C27" s="27" t="s">
        <v>27</v>
      </c>
      <c r="D27" s="27" t="s">
        <v>8</v>
      </c>
      <c r="E27" s="27" t="s">
        <v>6</v>
      </c>
      <c r="F27" s="27" t="s">
        <v>8</v>
      </c>
      <c r="G27" s="28" t="s">
        <v>21</v>
      </c>
      <c r="H27" s="42">
        <v>0.24970000000000001</v>
      </c>
      <c r="I27" s="45">
        <v>8.0009999999999998E-2</v>
      </c>
      <c r="J27" s="38">
        <v>0</v>
      </c>
      <c r="K27" s="31">
        <v>0</v>
      </c>
    </row>
    <row r="28" spans="1:11" x14ac:dyDescent="0.35">
      <c r="A28" s="98"/>
      <c r="B28" s="38" t="s">
        <v>4</v>
      </c>
      <c r="C28" s="27" t="s">
        <v>27</v>
      </c>
      <c r="D28" s="27" t="s">
        <v>8</v>
      </c>
      <c r="E28" s="27" t="s">
        <v>6</v>
      </c>
      <c r="F28" s="27" t="s">
        <v>8</v>
      </c>
      <c r="G28" s="28" t="s">
        <v>22</v>
      </c>
      <c r="H28" s="42">
        <v>0.2797</v>
      </c>
      <c r="I28" s="45">
        <v>8.0009999999999998E-2</v>
      </c>
      <c r="J28" s="38">
        <v>0</v>
      </c>
      <c r="K28" s="31">
        <v>0</v>
      </c>
    </row>
    <row r="29" spans="1:11" x14ac:dyDescent="0.35">
      <c r="A29" s="98"/>
      <c r="B29" s="38" t="s">
        <v>4</v>
      </c>
      <c r="C29" s="27" t="s">
        <v>27</v>
      </c>
      <c r="D29" s="27" t="s">
        <v>8</v>
      </c>
      <c r="E29" s="27" t="s">
        <v>6</v>
      </c>
      <c r="F29" s="27" t="s">
        <v>8</v>
      </c>
      <c r="G29" s="28" t="s">
        <v>23</v>
      </c>
      <c r="H29" s="42">
        <v>0.3695</v>
      </c>
      <c r="I29" s="45">
        <v>7.7925999999999995E-2</v>
      </c>
      <c r="J29" s="38">
        <v>0</v>
      </c>
      <c r="K29" s="31">
        <v>0</v>
      </c>
    </row>
    <row r="30" spans="1:11" x14ac:dyDescent="0.35">
      <c r="A30" s="98"/>
      <c r="B30" s="38" t="s">
        <v>4</v>
      </c>
      <c r="C30" s="27" t="s">
        <v>27</v>
      </c>
      <c r="D30" s="27" t="s">
        <v>8</v>
      </c>
      <c r="E30" s="27" t="s">
        <v>6</v>
      </c>
      <c r="F30" s="27" t="s">
        <v>8</v>
      </c>
      <c r="G30" s="28" t="s">
        <v>24</v>
      </c>
      <c r="H30" s="42">
        <v>0.45929999999999999</v>
      </c>
      <c r="I30" s="45">
        <v>7.7925999999999995E-2</v>
      </c>
      <c r="J30" s="38">
        <v>0</v>
      </c>
      <c r="K30" s="31">
        <v>0</v>
      </c>
    </row>
    <row r="31" spans="1:11" x14ac:dyDescent="0.35">
      <c r="A31" s="98"/>
      <c r="B31" s="38" t="s">
        <v>4</v>
      </c>
      <c r="C31" s="27" t="s">
        <v>27</v>
      </c>
      <c r="D31" s="27" t="s">
        <v>8</v>
      </c>
      <c r="E31" s="27" t="s">
        <v>6</v>
      </c>
      <c r="F31" s="27" t="s">
        <v>8</v>
      </c>
      <c r="G31" s="28" t="s">
        <v>25</v>
      </c>
      <c r="H31" s="42">
        <v>0.54920000000000002</v>
      </c>
      <c r="I31" s="45">
        <v>7.7925999999999995E-2</v>
      </c>
      <c r="J31" s="38">
        <v>0</v>
      </c>
      <c r="K31" s="31">
        <v>0</v>
      </c>
    </row>
    <row r="32" spans="1:11" ht="15" thickBot="1" x14ac:dyDescent="0.4">
      <c r="A32" s="99"/>
      <c r="B32" s="39" t="s">
        <v>4</v>
      </c>
      <c r="C32" s="32" t="s">
        <v>27</v>
      </c>
      <c r="D32" s="32" t="s">
        <v>8</v>
      </c>
      <c r="E32" s="32" t="s">
        <v>6</v>
      </c>
      <c r="F32" s="32" t="s">
        <v>8</v>
      </c>
      <c r="G32" s="40" t="s">
        <v>26</v>
      </c>
      <c r="H32" s="43">
        <v>0.63900000000000001</v>
      </c>
      <c r="I32" s="46">
        <v>7.7925999999999995E-2</v>
      </c>
      <c r="J32" s="39">
        <v>0</v>
      </c>
      <c r="K32" s="33">
        <v>0</v>
      </c>
    </row>
    <row r="33" spans="1:11" x14ac:dyDescent="0.35">
      <c r="A33" s="97" t="s">
        <v>45</v>
      </c>
      <c r="B33" s="36" t="s">
        <v>4</v>
      </c>
      <c r="C33" s="29" t="s">
        <v>27</v>
      </c>
      <c r="D33" s="29" t="s">
        <v>3</v>
      </c>
      <c r="E33" s="29" t="s">
        <v>6</v>
      </c>
      <c r="F33" s="29" t="s">
        <v>8</v>
      </c>
      <c r="G33" s="37" t="s">
        <v>17</v>
      </c>
      <c r="H33" s="41">
        <v>0.12989999999999999</v>
      </c>
      <c r="I33" s="91">
        <v>7.9201999999999995E-2</v>
      </c>
      <c r="J33" s="36">
        <v>0</v>
      </c>
      <c r="K33" s="30">
        <v>0</v>
      </c>
    </row>
    <row r="34" spans="1:11" x14ac:dyDescent="0.35">
      <c r="A34" s="98"/>
      <c r="B34" s="38" t="s">
        <v>4</v>
      </c>
      <c r="C34" s="27" t="s">
        <v>27</v>
      </c>
      <c r="D34" s="27" t="s">
        <v>3</v>
      </c>
      <c r="E34" s="27" t="s">
        <v>6</v>
      </c>
      <c r="F34" s="27" t="s">
        <v>8</v>
      </c>
      <c r="G34" s="28" t="s">
        <v>18</v>
      </c>
      <c r="H34" s="42">
        <v>0.15989999999999999</v>
      </c>
      <c r="I34" s="45">
        <v>7.9201999999999995E-2</v>
      </c>
      <c r="J34" s="38">
        <v>0</v>
      </c>
      <c r="K34" s="31">
        <v>0</v>
      </c>
    </row>
    <row r="35" spans="1:11" x14ac:dyDescent="0.35">
      <c r="A35" s="98"/>
      <c r="B35" s="38" t="s">
        <v>4</v>
      </c>
      <c r="C35" s="27" t="s">
        <v>27</v>
      </c>
      <c r="D35" s="27" t="s">
        <v>3</v>
      </c>
      <c r="E35" s="27" t="s">
        <v>6</v>
      </c>
      <c r="F35" s="27" t="s">
        <v>8</v>
      </c>
      <c r="G35" s="28" t="s">
        <v>19</v>
      </c>
      <c r="H35" s="42">
        <v>0.1898</v>
      </c>
      <c r="I35" s="45">
        <v>7.9201999999999995E-2</v>
      </c>
      <c r="J35" s="38">
        <v>0</v>
      </c>
      <c r="K35" s="31">
        <v>0</v>
      </c>
    </row>
    <row r="36" spans="1:11" x14ac:dyDescent="0.35">
      <c r="A36" s="98"/>
      <c r="B36" s="38" t="s">
        <v>4</v>
      </c>
      <c r="C36" s="27" t="s">
        <v>27</v>
      </c>
      <c r="D36" s="27" t="s">
        <v>3</v>
      </c>
      <c r="E36" s="27" t="s">
        <v>6</v>
      </c>
      <c r="F36" s="27" t="s">
        <v>8</v>
      </c>
      <c r="G36" s="28" t="s">
        <v>20</v>
      </c>
      <c r="H36" s="42">
        <v>0.2198</v>
      </c>
      <c r="I36" s="45">
        <v>7.9201999999999995E-2</v>
      </c>
      <c r="J36" s="38">
        <v>0</v>
      </c>
      <c r="K36" s="31">
        <v>0</v>
      </c>
    </row>
    <row r="37" spans="1:11" x14ac:dyDescent="0.35">
      <c r="A37" s="98"/>
      <c r="B37" s="38" t="s">
        <v>4</v>
      </c>
      <c r="C37" s="27" t="s">
        <v>27</v>
      </c>
      <c r="D37" s="27" t="s">
        <v>3</v>
      </c>
      <c r="E37" s="27" t="s">
        <v>6</v>
      </c>
      <c r="F37" s="27" t="s">
        <v>8</v>
      </c>
      <c r="G37" s="28" t="s">
        <v>21</v>
      </c>
      <c r="H37" s="42">
        <v>0.24970000000000001</v>
      </c>
      <c r="I37" s="45">
        <v>7.9201999999999995E-2</v>
      </c>
      <c r="J37" s="38">
        <v>0</v>
      </c>
      <c r="K37" s="31">
        <v>0</v>
      </c>
    </row>
    <row r="38" spans="1:11" x14ac:dyDescent="0.35">
      <c r="A38" s="98"/>
      <c r="B38" s="38" t="s">
        <v>4</v>
      </c>
      <c r="C38" s="27" t="s">
        <v>27</v>
      </c>
      <c r="D38" s="27" t="s">
        <v>3</v>
      </c>
      <c r="E38" s="27" t="s">
        <v>6</v>
      </c>
      <c r="F38" s="27" t="s">
        <v>8</v>
      </c>
      <c r="G38" s="28" t="s">
        <v>22</v>
      </c>
      <c r="H38" s="42">
        <v>0.2797</v>
      </c>
      <c r="I38" s="45">
        <v>7.9201999999999995E-2</v>
      </c>
      <c r="J38" s="38">
        <v>0</v>
      </c>
      <c r="K38" s="31">
        <v>0</v>
      </c>
    </row>
    <row r="39" spans="1:11" x14ac:dyDescent="0.35">
      <c r="A39" s="98"/>
      <c r="B39" s="38" t="s">
        <v>4</v>
      </c>
      <c r="C39" s="27" t="s">
        <v>27</v>
      </c>
      <c r="D39" s="27" t="s">
        <v>3</v>
      </c>
      <c r="E39" s="27" t="s">
        <v>6</v>
      </c>
      <c r="F39" s="27" t="s">
        <v>8</v>
      </c>
      <c r="G39" s="28" t="s">
        <v>23</v>
      </c>
      <c r="H39" s="42">
        <v>0.3695</v>
      </c>
      <c r="I39" s="45">
        <v>7.7138999999999999E-2</v>
      </c>
      <c r="J39" s="38">
        <v>0</v>
      </c>
      <c r="K39" s="31">
        <v>0</v>
      </c>
    </row>
    <row r="40" spans="1:11" x14ac:dyDescent="0.35">
      <c r="A40" s="98"/>
      <c r="B40" s="38" t="s">
        <v>4</v>
      </c>
      <c r="C40" s="27" t="s">
        <v>27</v>
      </c>
      <c r="D40" s="27" t="s">
        <v>3</v>
      </c>
      <c r="E40" s="27" t="s">
        <v>6</v>
      </c>
      <c r="F40" s="27" t="s">
        <v>8</v>
      </c>
      <c r="G40" s="28" t="s">
        <v>24</v>
      </c>
      <c r="H40" s="42">
        <v>0.45929999999999999</v>
      </c>
      <c r="I40" s="45">
        <v>7.7138999999999999E-2</v>
      </c>
      <c r="J40" s="38">
        <v>0</v>
      </c>
      <c r="K40" s="31">
        <v>0</v>
      </c>
    </row>
    <row r="41" spans="1:11" x14ac:dyDescent="0.35">
      <c r="A41" s="98"/>
      <c r="B41" s="38" t="s">
        <v>4</v>
      </c>
      <c r="C41" s="27" t="s">
        <v>27</v>
      </c>
      <c r="D41" s="27" t="s">
        <v>3</v>
      </c>
      <c r="E41" s="27" t="s">
        <v>6</v>
      </c>
      <c r="F41" s="27" t="s">
        <v>8</v>
      </c>
      <c r="G41" s="28" t="s">
        <v>25</v>
      </c>
      <c r="H41" s="42">
        <v>0.54920000000000002</v>
      </c>
      <c r="I41" s="45">
        <v>7.7138999999999999E-2</v>
      </c>
      <c r="J41" s="38">
        <v>0</v>
      </c>
      <c r="K41" s="31">
        <v>0</v>
      </c>
    </row>
    <row r="42" spans="1:11" ht="15" thickBot="1" x14ac:dyDescent="0.4">
      <c r="A42" s="99"/>
      <c r="B42" s="39" t="s">
        <v>4</v>
      </c>
      <c r="C42" s="32" t="s">
        <v>27</v>
      </c>
      <c r="D42" s="32" t="s">
        <v>3</v>
      </c>
      <c r="E42" s="32" t="s">
        <v>6</v>
      </c>
      <c r="F42" s="32" t="s">
        <v>8</v>
      </c>
      <c r="G42" s="40" t="s">
        <v>26</v>
      </c>
      <c r="H42" s="43">
        <v>0.63900000000000001</v>
      </c>
      <c r="I42" s="46">
        <v>7.7138999999999999E-2</v>
      </c>
      <c r="J42" s="39">
        <v>0</v>
      </c>
      <c r="K42" s="33">
        <v>0</v>
      </c>
    </row>
    <row r="43" spans="1:11" x14ac:dyDescent="0.35">
      <c r="A43" s="97" t="s">
        <v>46</v>
      </c>
      <c r="B43" s="36" t="s">
        <v>4</v>
      </c>
      <c r="C43" s="29" t="s">
        <v>27</v>
      </c>
      <c r="D43" s="29" t="s">
        <v>3</v>
      </c>
      <c r="E43" s="29" t="s">
        <v>7</v>
      </c>
      <c r="F43" s="29" t="s">
        <v>3</v>
      </c>
      <c r="G43" s="37" t="s">
        <v>17</v>
      </c>
      <c r="H43" s="41">
        <v>0.12989999999999999</v>
      </c>
      <c r="I43" s="91">
        <v>7.9201999999999995E-2</v>
      </c>
      <c r="J43" s="36">
        <v>0</v>
      </c>
      <c r="K43" s="30">
        <v>0</v>
      </c>
    </row>
    <row r="44" spans="1:11" x14ac:dyDescent="0.35">
      <c r="A44" s="98"/>
      <c r="B44" s="38" t="s">
        <v>4</v>
      </c>
      <c r="C44" s="27" t="s">
        <v>27</v>
      </c>
      <c r="D44" s="27" t="s">
        <v>3</v>
      </c>
      <c r="E44" s="27" t="s">
        <v>7</v>
      </c>
      <c r="F44" s="27" t="s">
        <v>3</v>
      </c>
      <c r="G44" s="28" t="s">
        <v>18</v>
      </c>
      <c r="H44" s="42">
        <v>0.15989999999999999</v>
      </c>
      <c r="I44" s="45">
        <v>7.9201999999999995E-2</v>
      </c>
      <c r="J44" s="38">
        <v>0</v>
      </c>
      <c r="K44" s="31">
        <v>0</v>
      </c>
    </row>
    <row r="45" spans="1:11" x14ac:dyDescent="0.35">
      <c r="A45" s="98"/>
      <c r="B45" s="38" t="s">
        <v>4</v>
      </c>
      <c r="C45" s="27" t="s">
        <v>27</v>
      </c>
      <c r="D45" s="27" t="s">
        <v>3</v>
      </c>
      <c r="E45" s="27" t="s">
        <v>7</v>
      </c>
      <c r="F45" s="27" t="s">
        <v>3</v>
      </c>
      <c r="G45" s="28" t="s">
        <v>19</v>
      </c>
      <c r="H45" s="42">
        <v>0.1898</v>
      </c>
      <c r="I45" s="45">
        <v>7.9201999999999995E-2</v>
      </c>
      <c r="J45" s="38">
        <v>0</v>
      </c>
      <c r="K45" s="31">
        <v>0</v>
      </c>
    </row>
    <row r="46" spans="1:11" x14ac:dyDescent="0.35">
      <c r="A46" s="98"/>
      <c r="B46" s="38" t="s">
        <v>4</v>
      </c>
      <c r="C46" s="27" t="s">
        <v>27</v>
      </c>
      <c r="D46" s="27" t="s">
        <v>3</v>
      </c>
      <c r="E46" s="27" t="s">
        <v>7</v>
      </c>
      <c r="F46" s="27" t="s">
        <v>3</v>
      </c>
      <c r="G46" s="28" t="s">
        <v>20</v>
      </c>
      <c r="H46" s="42">
        <v>0.2198</v>
      </c>
      <c r="I46" s="45">
        <v>7.9201999999999995E-2</v>
      </c>
      <c r="J46" s="38">
        <v>0</v>
      </c>
      <c r="K46" s="31">
        <v>0</v>
      </c>
    </row>
    <row r="47" spans="1:11" x14ac:dyDescent="0.35">
      <c r="A47" s="98"/>
      <c r="B47" s="38" t="s">
        <v>4</v>
      </c>
      <c r="C47" s="27" t="s">
        <v>27</v>
      </c>
      <c r="D47" s="27" t="s">
        <v>3</v>
      </c>
      <c r="E47" s="27" t="s">
        <v>7</v>
      </c>
      <c r="F47" s="27" t="s">
        <v>3</v>
      </c>
      <c r="G47" s="28" t="s">
        <v>21</v>
      </c>
      <c r="H47" s="42">
        <v>0.24970000000000001</v>
      </c>
      <c r="I47" s="45">
        <v>7.9201999999999995E-2</v>
      </c>
      <c r="J47" s="38">
        <v>0</v>
      </c>
      <c r="K47" s="31">
        <v>0</v>
      </c>
    </row>
    <row r="48" spans="1:11" x14ac:dyDescent="0.35">
      <c r="A48" s="98"/>
      <c r="B48" s="38" t="s">
        <v>4</v>
      </c>
      <c r="C48" s="27" t="s">
        <v>27</v>
      </c>
      <c r="D48" s="27" t="s">
        <v>3</v>
      </c>
      <c r="E48" s="27" t="s">
        <v>7</v>
      </c>
      <c r="F48" s="27" t="s">
        <v>3</v>
      </c>
      <c r="G48" s="28" t="s">
        <v>22</v>
      </c>
      <c r="H48" s="42">
        <v>0.2797</v>
      </c>
      <c r="I48" s="45">
        <v>7.9201999999999995E-2</v>
      </c>
      <c r="J48" s="38">
        <v>0</v>
      </c>
      <c r="K48" s="31">
        <v>0</v>
      </c>
    </row>
    <row r="49" spans="1:11" x14ac:dyDescent="0.35">
      <c r="A49" s="98"/>
      <c r="B49" s="38" t="s">
        <v>4</v>
      </c>
      <c r="C49" s="27" t="s">
        <v>27</v>
      </c>
      <c r="D49" s="27" t="s">
        <v>3</v>
      </c>
      <c r="E49" s="27" t="s">
        <v>7</v>
      </c>
      <c r="F49" s="27" t="s">
        <v>3</v>
      </c>
      <c r="G49" s="28" t="s">
        <v>23</v>
      </c>
      <c r="H49" s="42">
        <v>0.3695</v>
      </c>
      <c r="I49" s="45">
        <v>7.7138999999999999E-2</v>
      </c>
      <c r="J49" s="38">
        <v>0</v>
      </c>
      <c r="K49" s="31">
        <v>0</v>
      </c>
    </row>
    <row r="50" spans="1:11" x14ac:dyDescent="0.35">
      <c r="A50" s="98"/>
      <c r="B50" s="38" t="s">
        <v>4</v>
      </c>
      <c r="C50" s="27" t="s">
        <v>27</v>
      </c>
      <c r="D50" s="27" t="s">
        <v>3</v>
      </c>
      <c r="E50" s="27" t="s">
        <v>7</v>
      </c>
      <c r="F50" s="27" t="s">
        <v>3</v>
      </c>
      <c r="G50" s="28" t="s">
        <v>24</v>
      </c>
      <c r="H50" s="42">
        <v>0.45929999999999999</v>
      </c>
      <c r="I50" s="45">
        <v>7.7138999999999999E-2</v>
      </c>
      <c r="J50" s="38">
        <v>0</v>
      </c>
      <c r="K50" s="31">
        <v>0</v>
      </c>
    </row>
    <row r="51" spans="1:11" x14ac:dyDescent="0.35">
      <c r="A51" s="98"/>
      <c r="B51" s="38" t="s">
        <v>4</v>
      </c>
      <c r="C51" s="27" t="s">
        <v>27</v>
      </c>
      <c r="D51" s="27" t="s">
        <v>3</v>
      </c>
      <c r="E51" s="27" t="s">
        <v>7</v>
      </c>
      <c r="F51" s="27" t="s">
        <v>3</v>
      </c>
      <c r="G51" s="28" t="s">
        <v>25</v>
      </c>
      <c r="H51" s="42">
        <v>0.54920000000000002</v>
      </c>
      <c r="I51" s="45">
        <v>7.7138999999999999E-2</v>
      </c>
      <c r="J51" s="38">
        <v>0</v>
      </c>
      <c r="K51" s="31">
        <v>0</v>
      </c>
    </row>
    <row r="52" spans="1:11" ht="15" thickBot="1" x14ac:dyDescent="0.4">
      <c r="A52" s="99"/>
      <c r="B52" s="39" t="s">
        <v>4</v>
      </c>
      <c r="C52" s="32" t="s">
        <v>27</v>
      </c>
      <c r="D52" s="32" t="s">
        <v>3</v>
      </c>
      <c r="E52" s="32" t="s">
        <v>7</v>
      </c>
      <c r="F52" s="32" t="s">
        <v>3</v>
      </c>
      <c r="G52" s="40" t="s">
        <v>26</v>
      </c>
      <c r="H52" s="43">
        <v>0.63900000000000001</v>
      </c>
      <c r="I52" s="46">
        <v>7.7138999999999999E-2</v>
      </c>
      <c r="J52" s="39">
        <v>0</v>
      </c>
      <c r="K52" s="33">
        <v>0</v>
      </c>
    </row>
    <row r="53" spans="1:11" x14ac:dyDescent="0.35">
      <c r="A53" s="97" t="s">
        <v>47</v>
      </c>
      <c r="B53" s="36" t="s">
        <v>4</v>
      </c>
      <c r="C53" s="29" t="s">
        <v>27</v>
      </c>
      <c r="D53" s="29" t="s">
        <v>8</v>
      </c>
      <c r="E53" s="29" t="s">
        <v>6</v>
      </c>
      <c r="F53" s="29" t="s">
        <v>3</v>
      </c>
      <c r="G53" s="37" t="s">
        <v>17</v>
      </c>
      <c r="H53" s="41">
        <v>0.12989999999999999</v>
      </c>
      <c r="I53" s="91">
        <v>7.9201999999999995E-2</v>
      </c>
      <c r="J53" s="36">
        <v>0</v>
      </c>
      <c r="K53" s="30">
        <v>0</v>
      </c>
    </row>
    <row r="54" spans="1:11" x14ac:dyDescent="0.35">
      <c r="A54" s="98"/>
      <c r="B54" s="38" t="s">
        <v>4</v>
      </c>
      <c r="C54" s="27" t="s">
        <v>27</v>
      </c>
      <c r="D54" s="27" t="s">
        <v>8</v>
      </c>
      <c r="E54" s="27" t="s">
        <v>6</v>
      </c>
      <c r="F54" s="27" t="s">
        <v>3</v>
      </c>
      <c r="G54" s="28" t="s">
        <v>18</v>
      </c>
      <c r="H54" s="42">
        <v>0.15989999999999999</v>
      </c>
      <c r="I54" s="45">
        <v>7.9201999999999995E-2</v>
      </c>
      <c r="J54" s="38">
        <v>0</v>
      </c>
      <c r="K54" s="31">
        <v>0</v>
      </c>
    </row>
    <row r="55" spans="1:11" x14ac:dyDescent="0.35">
      <c r="A55" s="98"/>
      <c r="B55" s="38" t="s">
        <v>4</v>
      </c>
      <c r="C55" s="27" t="s">
        <v>27</v>
      </c>
      <c r="D55" s="27" t="s">
        <v>8</v>
      </c>
      <c r="E55" s="27" t="s">
        <v>6</v>
      </c>
      <c r="F55" s="27" t="s">
        <v>3</v>
      </c>
      <c r="G55" s="28" t="s">
        <v>19</v>
      </c>
      <c r="H55" s="42">
        <v>0.1898</v>
      </c>
      <c r="I55" s="45">
        <v>7.9201999999999995E-2</v>
      </c>
      <c r="J55" s="38">
        <v>0</v>
      </c>
      <c r="K55" s="31">
        <v>0</v>
      </c>
    </row>
    <row r="56" spans="1:11" x14ac:dyDescent="0.35">
      <c r="A56" s="98"/>
      <c r="B56" s="38" t="s">
        <v>4</v>
      </c>
      <c r="C56" s="27" t="s">
        <v>27</v>
      </c>
      <c r="D56" s="27" t="s">
        <v>8</v>
      </c>
      <c r="E56" s="27" t="s">
        <v>6</v>
      </c>
      <c r="F56" s="27" t="s">
        <v>3</v>
      </c>
      <c r="G56" s="28" t="s">
        <v>20</v>
      </c>
      <c r="H56" s="42">
        <v>0.2198</v>
      </c>
      <c r="I56" s="45">
        <v>7.9201999999999995E-2</v>
      </c>
      <c r="J56" s="38">
        <v>0</v>
      </c>
      <c r="K56" s="31">
        <v>0</v>
      </c>
    </row>
    <row r="57" spans="1:11" x14ac:dyDescent="0.35">
      <c r="A57" s="98"/>
      <c r="B57" s="38" t="s">
        <v>4</v>
      </c>
      <c r="C57" s="27" t="s">
        <v>27</v>
      </c>
      <c r="D57" s="27" t="s">
        <v>8</v>
      </c>
      <c r="E57" s="27" t="s">
        <v>6</v>
      </c>
      <c r="F57" s="27" t="s">
        <v>3</v>
      </c>
      <c r="G57" s="28" t="s">
        <v>21</v>
      </c>
      <c r="H57" s="42">
        <v>0.24970000000000001</v>
      </c>
      <c r="I57" s="45">
        <v>7.9201999999999995E-2</v>
      </c>
      <c r="J57" s="38">
        <v>0</v>
      </c>
      <c r="K57" s="31">
        <v>0</v>
      </c>
    </row>
    <row r="58" spans="1:11" x14ac:dyDescent="0.35">
      <c r="A58" s="98"/>
      <c r="B58" s="38" t="s">
        <v>4</v>
      </c>
      <c r="C58" s="27" t="s">
        <v>27</v>
      </c>
      <c r="D58" s="27" t="s">
        <v>8</v>
      </c>
      <c r="E58" s="27" t="s">
        <v>6</v>
      </c>
      <c r="F58" s="27" t="s">
        <v>3</v>
      </c>
      <c r="G58" s="28" t="s">
        <v>22</v>
      </c>
      <c r="H58" s="42">
        <v>0.2797</v>
      </c>
      <c r="I58" s="45">
        <v>7.9201999999999995E-2</v>
      </c>
      <c r="J58" s="38">
        <v>0</v>
      </c>
      <c r="K58" s="31">
        <v>0</v>
      </c>
    </row>
    <row r="59" spans="1:11" x14ac:dyDescent="0.35">
      <c r="A59" s="98"/>
      <c r="B59" s="38" t="s">
        <v>4</v>
      </c>
      <c r="C59" s="27" t="s">
        <v>27</v>
      </c>
      <c r="D59" s="27" t="s">
        <v>8</v>
      </c>
      <c r="E59" s="27" t="s">
        <v>6</v>
      </c>
      <c r="F59" s="27" t="s">
        <v>3</v>
      </c>
      <c r="G59" s="28" t="s">
        <v>23</v>
      </c>
      <c r="H59" s="42">
        <v>0.3695</v>
      </c>
      <c r="I59" s="45">
        <v>7.7138999999999999E-2</v>
      </c>
      <c r="J59" s="38">
        <v>0</v>
      </c>
      <c r="K59" s="31">
        <v>0</v>
      </c>
    </row>
    <row r="60" spans="1:11" x14ac:dyDescent="0.35">
      <c r="A60" s="98"/>
      <c r="B60" s="38" t="s">
        <v>4</v>
      </c>
      <c r="C60" s="27" t="s">
        <v>27</v>
      </c>
      <c r="D60" s="27" t="s">
        <v>8</v>
      </c>
      <c r="E60" s="27" t="s">
        <v>6</v>
      </c>
      <c r="F60" s="27" t="s">
        <v>3</v>
      </c>
      <c r="G60" s="28" t="s">
        <v>24</v>
      </c>
      <c r="H60" s="42">
        <v>0.45929999999999999</v>
      </c>
      <c r="I60" s="45">
        <v>7.7138999999999999E-2</v>
      </c>
      <c r="J60" s="38">
        <v>0</v>
      </c>
      <c r="K60" s="31">
        <v>0</v>
      </c>
    </row>
    <row r="61" spans="1:11" x14ac:dyDescent="0.35">
      <c r="A61" s="98"/>
      <c r="B61" s="38" t="s">
        <v>4</v>
      </c>
      <c r="C61" s="27" t="s">
        <v>27</v>
      </c>
      <c r="D61" s="27" t="s">
        <v>8</v>
      </c>
      <c r="E61" s="27" t="s">
        <v>6</v>
      </c>
      <c r="F61" s="27" t="s">
        <v>3</v>
      </c>
      <c r="G61" s="28" t="s">
        <v>25</v>
      </c>
      <c r="H61" s="42">
        <v>0.54920000000000002</v>
      </c>
      <c r="I61" s="45">
        <v>7.7138999999999999E-2</v>
      </c>
      <c r="J61" s="38">
        <v>0</v>
      </c>
      <c r="K61" s="31">
        <v>0</v>
      </c>
    </row>
    <row r="62" spans="1:11" ht="15" thickBot="1" x14ac:dyDescent="0.4">
      <c r="A62" s="99"/>
      <c r="B62" s="39" t="s">
        <v>4</v>
      </c>
      <c r="C62" s="32" t="s">
        <v>27</v>
      </c>
      <c r="D62" s="32" t="s">
        <v>8</v>
      </c>
      <c r="E62" s="32" t="s">
        <v>6</v>
      </c>
      <c r="F62" s="32" t="s">
        <v>3</v>
      </c>
      <c r="G62" s="40" t="s">
        <v>26</v>
      </c>
      <c r="H62" s="43">
        <v>0.63900000000000001</v>
      </c>
      <c r="I62" s="46">
        <v>7.7138999999999999E-2</v>
      </c>
      <c r="J62" s="39">
        <v>0</v>
      </c>
      <c r="K62" s="33">
        <v>0</v>
      </c>
    </row>
    <row r="63" spans="1:11" x14ac:dyDescent="0.35">
      <c r="A63" s="94" t="s">
        <v>48</v>
      </c>
      <c r="B63" s="36" t="s">
        <v>4</v>
      </c>
      <c r="C63" s="29" t="s">
        <v>27</v>
      </c>
      <c r="D63" s="29" t="s">
        <v>3</v>
      </c>
      <c r="E63" s="29" t="s">
        <v>6</v>
      </c>
      <c r="F63" s="29" t="s">
        <v>3</v>
      </c>
      <c r="G63" s="37" t="s">
        <v>17</v>
      </c>
      <c r="H63" s="41">
        <v>0.12989999999999999</v>
      </c>
      <c r="I63" s="91">
        <v>7.8393000000000004E-2</v>
      </c>
      <c r="J63" s="36">
        <v>0</v>
      </c>
      <c r="K63" s="30">
        <v>0</v>
      </c>
    </row>
    <row r="64" spans="1:11" x14ac:dyDescent="0.35">
      <c r="A64" s="95"/>
      <c r="B64" s="38" t="s">
        <v>4</v>
      </c>
      <c r="C64" s="27" t="s">
        <v>27</v>
      </c>
      <c r="D64" s="27" t="s">
        <v>3</v>
      </c>
      <c r="E64" s="27" t="s">
        <v>6</v>
      </c>
      <c r="F64" s="27" t="s">
        <v>3</v>
      </c>
      <c r="G64" s="28" t="s">
        <v>18</v>
      </c>
      <c r="H64" s="42">
        <v>0.15989999999999999</v>
      </c>
      <c r="I64" s="45">
        <v>7.8393000000000004E-2</v>
      </c>
      <c r="J64" s="38">
        <v>0</v>
      </c>
      <c r="K64" s="31">
        <v>0</v>
      </c>
    </row>
    <row r="65" spans="1:11" x14ac:dyDescent="0.35">
      <c r="A65" s="95"/>
      <c r="B65" s="38" t="s">
        <v>4</v>
      </c>
      <c r="C65" s="27" t="s">
        <v>27</v>
      </c>
      <c r="D65" s="27" t="s">
        <v>3</v>
      </c>
      <c r="E65" s="27" t="s">
        <v>6</v>
      </c>
      <c r="F65" s="27" t="s">
        <v>3</v>
      </c>
      <c r="G65" s="28" t="s">
        <v>19</v>
      </c>
      <c r="H65" s="42">
        <v>0.1898</v>
      </c>
      <c r="I65" s="45">
        <v>7.8393000000000004E-2</v>
      </c>
      <c r="J65" s="38">
        <v>0</v>
      </c>
      <c r="K65" s="31">
        <v>0</v>
      </c>
    </row>
    <row r="66" spans="1:11" x14ac:dyDescent="0.35">
      <c r="A66" s="95"/>
      <c r="B66" s="38" t="s">
        <v>4</v>
      </c>
      <c r="C66" s="27" t="s">
        <v>27</v>
      </c>
      <c r="D66" s="27" t="s">
        <v>3</v>
      </c>
      <c r="E66" s="27" t="s">
        <v>6</v>
      </c>
      <c r="F66" s="27" t="s">
        <v>3</v>
      </c>
      <c r="G66" s="28" t="s">
        <v>20</v>
      </c>
      <c r="H66" s="42">
        <v>0.2198</v>
      </c>
      <c r="I66" s="45">
        <v>7.8393000000000004E-2</v>
      </c>
      <c r="J66" s="38">
        <v>0</v>
      </c>
      <c r="K66" s="31">
        <v>0</v>
      </c>
    </row>
    <row r="67" spans="1:11" x14ac:dyDescent="0.35">
      <c r="A67" s="95"/>
      <c r="B67" s="38" t="s">
        <v>4</v>
      </c>
      <c r="C67" s="27" t="s">
        <v>27</v>
      </c>
      <c r="D67" s="27" t="s">
        <v>3</v>
      </c>
      <c r="E67" s="27" t="s">
        <v>6</v>
      </c>
      <c r="F67" s="27" t="s">
        <v>3</v>
      </c>
      <c r="G67" s="28" t="s">
        <v>21</v>
      </c>
      <c r="H67" s="42">
        <v>0.24970000000000001</v>
      </c>
      <c r="I67" s="45">
        <v>7.8393000000000004E-2</v>
      </c>
      <c r="J67" s="38">
        <v>0</v>
      </c>
      <c r="K67" s="31">
        <v>0</v>
      </c>
    </row>
    <row r="68" spans="1:11" x14ac:dyDescent="0.35">
      <c r="A68" s="95"/>
      <c r="B68" s="38" t="s">
        <v>4</v>
      </c>
      <c r="C68" s="27" t="s">
        <v>27</v>
      </c>
      <c r="D68" s="27" t="s">
        <v>3</v>
      </c>
      <c r="E68" s="27" t="s">
        <v>6</v>
      </c>
      <c r="F68" s="27" t="s">
        <v>3</v>
      </c>
      <c r="G68" s="28" t="s">
        <v>22</v>
      </c>
      <c r="H68" s="42">
        <v>0.2797</v>
      </c>
      <c r="I68" s="45">
        <v>7.8393000000000004E-2</v>
      </c>
      <c r="J68" s="38">
        <v>0</v>
      </c>
      <c r="K68" s="31">
        <v>0</v>
      </c>
    </row>
    <row r="69" spans="1:11" x14ac:dyDescent="0.35">
      <c r="A69" s="95"/>
      <c r="B69" s="38" t="s">
        <v>4</v>
      </c>
      <c r="C69" s="27" t="s">
        <v>27</v>
      </c>
      <c r="D69" s="27" t="s">
        <v>3</v>
      </c>
      <c r="E69" s="27" t="s">
        <v>6</v>
      </c>
      <c r="F69" s="27" t="s">
        <v>3</v>
      </c>
      <c r="G69" s="28" t="s">
        <v>23</v>
      </c>
      <c r="H69" s="42">
        <v>0.3695</v>
      </c>
      <c r="I69" s="45">
        <v>7.6352000000000003E-2</v>
      </c>
      <c r="J69" s="38">
        <v>0</v>
      </c>
      <c r="K69" s="31">
        <v>0</v>
      </c>
    </row>
    <row r="70" spans="1:11" x14ac:dyDescent="0.35">
      <c r="A70" s="95"/>
      <c r="B70" s="38" t="s">
        <v>4</v>
      </c>
      <c r="C70" s="27" t="s">
        <v>27</v>
      </c>
      <c r="D70" s="27" t="s">
        <v>3</v>
      </c>
      <c r="E70" s="27" t="s">
        <v>6</v>
      </c>
      <c r="F70" s="27" t="s">
        <v>3</v>
      </c>
      <c r="G70" s="28" t="s">
        <v>24</v>
      </c>
      <c r="H70" s="42">
        <v>0.45929999999999999</v>
      </c>
      <c r="I70" s="45">
        <v>7.6352000000000003E-2</v>
      </c>
      <c r="J70" s="38">
        <v>0</v>
      </c>
      <c r="K70" s="31">
        <v>0</v>
      </c>
    </row>
    <row r="71" spans="1:11" x14ac:dyDescent="0.35">
      <c r="A71" s="95"/>
      <c r="B71" s="38" t="s">
        <v>4</v>
      </c>
      <c r="C71" s="27" t="s">
        <v>27</v>
      </c>
      <c r="D71" s="27" t="s">
        <v>3</v>
      </c>
      <c r="E71" s="27" t="s">
        <v>6</v>
      </c>
      <c r="F71" s="27" t="s">
        <v>3</v>
      </c>
      <c r="G71" s="28" t="s">
        <v>25</v>
      </c>
      <c r="H71" s="42">
        <v>0.54920000000000002</v>
      </c>
      <c r="I71" s="45">
        <v>7.6352000000000003E-2</v>
      </c>
      <c r="J71" s="38">
        <v>0</v>
      </c>
      <c r="K71" s="31">
        <v>0</v>
      </c>
    </row>
    <row r="72" spans="1:11" ht="15" thickBot="1" x14ac:dyDescent="0.4">
      <c r="A72" s="96"/>
      <c r="B72" s="39" t="s">
        <v>4</v>
      </c>
      <c r="C72" s="32" t="s">
        <v>27</v>
      </c>
      <c r="D72" s="32" t="s">
        <v>3</v>
      </c>
      <c r="E72" s="32" t="s">
        <v>6</v>
      </c>
      <c r="F72" s="32" t="s">
        <v>3</v>
      </c>
      <c r="G72" s="40" t="s">
        <v>26</v>
      </c>
      <c r="H72" s="43">
        <v>0.63900000000000001</v>
      </c>
      <c r="I72" s="45">
        <v>7.6352000000000003E-2</v>
      </c>
      <c r="J72" s="39">
        <v>0</v>
      </c>
      <c r="K72" s="33">
        <v>0</v>
      </c>
    </row>
    <row r="73" spans="1:11" x14ac:dyDescent="0.35">
      <c r="A73" s="97" t="s">
        <v>54</v>
      </c>
      <c r="B73" s="36" t="s">
        <v>4</v>
      </c>
      <c r="C73" s="29" t="s">
        <v>28</v>
      </c>
      <c r="D73" s="29" t="s">
        <v>8</v>
      </c>
      <c r="E73" s="29" t="s">
        <v>7</v>
      </c>
      <c r="F73" s="29" t="s">
        <v>8</v>
      </c>
      <c r="G73" s="37" t="s">
        <v>17</v>
      </c>
      <c r="H73" s="41" t="s">
        <v>2</v>
      </c>
      <c r="I73" s="44">
        <v>0</v>
      </c>
      <c r="J73" s="36" t="s">
        <v>2</v>
      </c>
      <c r="K73" s="30" t="s">
        <v>2</v>
      </c>
    </row>
    <row r="74" spans="1:11" x14ac:dyDescent="0.35">
      <c r="A74" s="98"/>
      <c r="B74" s="38" t="s">
        <v>4</v>
      </c>
      <c r="C74" s="27" t="s">
        <v>28</v>
      </c>
      <c r="D74" s="27" t="s">
        <v>8</v>
      </c>
      <c r="E74" s="27" t="s">
        <v>7</v>
      </c>
      <c r="F74" s="27" t="s">
        <v>8</v>
      </c>
      <c r="G74" s="28" t="s">
        <v>18</v>
      </c>
      <c r="H74" s="42" t="s">
        <v>2</v>
      </c>
      <c r="I74" s="45">
        <v>0</v>
      </c>
      <c r="J74" s="38" t="s">
        <v>2</v>
      </c>
      <c r="K74" s="31" t="s">
        <v>2</v>
      </c>
    </row>
    <row r="75" spans="1:11" x14ac:dyDescent="0.35">
      <c r="A75" s="98"/>
      <c r="B75" s="38" t="s">
        <v>4</v>
      </c>
      <c r="C75" s="27" t="s">
        <v>28</v>
      </c>
      <c r="D75" s="27" t="s">
        <v>8</v>
      </c>
      <c r="E75" s="27" t="s">
        <v>7</v>
      </c>
      <c r="F75" s="27" t="s">
        <v>8</v>
      </c>
      <c r="G75" s="28" t="s">
        <v>19</v>
      </c>
      <c r="H75" s="42">
        <v>0.1898</v>
      </c>
      <c r="I75" s="45">
        <v>0</v>
      </c>
      <c r="J75" s="38">
        <v>0.10144400000000001</v>
      </c>
      <c r="K75" s="31">
        <v>3.9704999999999997E-2</v>
      </c>
    </row>
    <row r="76" spans="1:11" x14ac:dyDescent="0.35">
      <c r="A76" s="98"/>
      <c r="B76" s="38" t="s">
        <v>4</v>
      </c>
      <c r="C76" s="27" t="s">
        <v>28</v>
      </c>
      <c r="D76" s="27" t="s">
        <v>8</v>
      </c>
      <c r="E76" s="27" t="s">
        <v>7</v>
      </c>
      <c r="F76" s="27" t="s">
        <v>8</v>
      </c>
      <c r="G76" s="28" t="s">
        <v>20</v>
      </c>
      <c r="H76" s="42">
        <v>0.2198</v>
      </c>
      <c r="I76" s="45">
        <v>0</v>
      </c>
      <c r="J76" s="38">
        <v>0.10144400000000001</v>
      </c>
      <c r="K76" s="31">
        <v>3.9704999999999997E-2</v>
      </c>
    </row>
    <row r="77" spans="1:11" x14ac:dyDescent="0.35">
      <c r="A77" s="98"/>
      <c r="B77" s="38" t="s">
        <v>4</v>
      </c>
      <c r="C77" s="27" t="s">
        <v>28</v>
      </c>
      <c r="D77" s="27" t="s">
        <v>8</v>
      </c>
      <c r="E77" s="27" t="s">
        <v>7</v>
      </c>
      <c r="F77" s="27" t="s">
        <v>8</v>
      </c>
      <c r="G77" s="28" t="s">
        <v>21</v>
      </c>
      <c r="H77" s="42">
        <v>0.24970000000000001</v>
      </c>
      <c r="I77" s="45">
        <v>0</v>
      </c>
      <c r="J77" s="38">
        <v>0.10144400000000001</v>
      </c>
      <c r="K77" s="31">
        <v>3.9704999999999997E-2</v>
      </c>
    </row>
    <row r="78" spans="1:11" x14ac:dyDescent="0.35">
      <c r="A78" s="98"/>
      <c r="B78" s="38" t="s">
        <v>4</v>
      </c>
      <c r="C78" s="27" t="s">
        <v>28</v>
      </c>
      <c r="D78" s="27" t="s">
        <v>8</v>
      </c>
      <c r="E78" s="27" t="s">
        <v>7</v>
      </c>
      <c r="F78" s="27" t="s">
        <v>8</v>
      </c>
      <c r="G78" s="28" t="s">
        <v>22</v>
      </c>
      <c r="H78" s="42">
        <v>0.2797</v>
      </c>
      <c r="I78" s="45">
        <v>0</v>
      </c>
      <c r="J78" s="38">
        <v>0.10144400000000001</v>
      </c>
      <c r="K78" s="31">
        <v>3.9704999999999997E-2</v>
      </c>
    </row>
    <row r="79" spans="1:11" x14ac:dyDescent="0.35">
      <c r="A79" s="98"/>
      <c r="B79" s="38" t="s">
        <v>4</v>
      </c>
      <c r="C79" s="27" t="s">
        <v>28</v>
      </c>
      <c r="D79" s="27" t="s">
        <v>8</v>
      </c>
      <c r="E79" s="27" t="s">
        <v>7</v>
      </c>
      <c r="F79" s="27" t="s">
        <v>8</v>
      </c>
      <c r="G79" s="28" t="s">
        <v>23</v>
      </c>
      <c r="H79" s="42">
        <v>0.3695</v>
      </c>
      <c r="I79" s="45">
        <v>0</v>
      </c>
      <c r="J79" s="38">
        <v>9.9338999999999997E-2</v>
      </c>
      <c r="K79" s="31">
        <v>3.7600000000000001E-2</v>
      </c>
    </row>
    <row r="80" spans="1:11" x14ac:dyDescent="0.35">
      <c r="A80" s="98"/>
      <c r="B80" s="38" t="s">
        <v>4</v>
      </c>
      <c r="C80" s="27" t="s">
        <v>28</v>
      </c>
      <c r="D80" s="27" t="s">
        <v>8</v>
      </c>
      <c r="E80" s="27" t="s">
        <v>7</v>
      </c>
      <c r="F80" s="27" t="s">
        <v>8</v>
      </c>
      <c r="G80" s="28" t="s">
        <v>24</v>
      </c>
      <c r="H80" s="42">
        <v>0.45929999999999999</v>
      </c>
      <c r="I80" s="45">
        <v>0</v>
      </c>
      <c r="J80" s="38">
        <v>9.9338999999999997E-2</v>
      </c>
      <c r="K80" s="31">
        <v>3.7600000000000001E-2</v>
      </c>
    </row>
    <row r="81" spans="1:11" x14ac:dyDescent="0.35">
      <c r="A81" s="98"/>
      <c r="B81" s="38" t="s">
        <v>4</v>
      </c>
      <c r="C81" s="27" t="s">
        <v>28</v>
      </c>
      <c r="D81" s="27" t="s">
        <v>8</v>
      </c>
      <c r="E81" s="27" t="s">
        <v>7</v>
      </c>
      <c r="F81" s="27" t="s">
        <v>8</v>
      </c>
      <c r="G81" s="28" t="s">
        <v>25</v>
      </c>
      <c r="H81" s="42">
        <v>0.54920000000000002</v>
      </c>
      <c r="I81" s="45">
        <v>0</v>
      </c>
      <c r="J81" s="38">
        <v>9.9338999999999997E-2</v>
      </c>
      <c r="K81" s="31">
        <v>3.7600000000000001E-2</v>
      </c>
    </row>
    <row r="82" spans="1:11" ht="15" thickBot="1" x14ac:dyDescent="0.4">
      <c r="A82" s="99"/>
      <c r="B82" s="39" t="s">
        <v>4</v>
      </c>
      <c r="C82" s="32" t="s">
        <v>28</v>
      </c>
      <c r="D82" s="32" t="s">
        <v>8</v>
      </c>
      <c r="E82" s="32" t="s">
        <v>7</v>
      </c>
      <c r="F82" s="32" t="s">
        <v>8</v>
      </c>
      <c r="G82" s="40" t="s">
        <v>26</v>
      </c>
      <c r="H82" s="43">
        <v>0.63900000000000001</v>
      </c>
      <c r="I82" s="46">
        <v>0</v>
      </c>
      <c r="J82" s="38">
        <v>9.9338999999999997E-2</v>
      </c>
      <c r="K82" s="31">
        <v>3.7600000000000001E-2</v>
      </c>
    </row>
    <row r="83" spans="1:11" x14ac:dyDescent="0.35">
      <c r="A83" s="97" t="s">
        <v>43</v>
      </c>
      <c r="B83" s="36" t="s">
        <v>4</v>
      </c>
      <c r="C83" s="29" t="s">
        <v>28</v>
      </c>
      <c r="D83" s="29" t="s">
        <v>3</v>
      </c>
      <c r="E83" s="29" t="s">
        <v>7</v>
      </c>
      <c r="F83" s="29" t="s">
        <v>8</v>
      </c>
      <c r="G83" s="37" t="s">
        <v>17</v>
      </c>
      <c r="H83" s="41" t="s">
        <v>2</v>
      </c>
      <c r="I83" s="44">
        <v>0</v>
      </c>
      <c r="J83" s="36" t="s">
        <v>2</v>
      </c>
      <c r="K83" s="30" t="s">
        <v>2</v>
      </c>
    </row>
    <row r="84" spans="1:11" x14ac:dyDescent="0.35">
      <c r="A84" s="98"/>
      <c r="B84" s="38" t="s">
        <v>4</v>
      </c>
      <c r="C84" s="27" t="s">
        <v>28</v>
      </c>
      <c r="D84" s="27" t="s">
        <v>3</v>
      </c>
      <c r="E84" s="27" t="s">
        <v>7</v>
      </c>
      <c r="F84" s="27" t="s">
        <v>8</v>
      </c>
      <c r="G84" s="28" t="s">
        <v>18</v>
      </c>
      <c r="H84" s="42" t="s">
        <v>2</v>
      </c>
      <c r="I84" s="45">
        <v>0</v>
      </c>
      <c r="J84" s="38" t="s">
        <v>2</v>
      </c>
      <c r="K84" s="31" t="s">
        <v>2</v>
      </c>
    </row>
    <row r="85" spans="1:11" x14ac:dyDescent="0.35">
      <c r="A85" s="98"/>
      <c r="B85" s="38" t="s">
        <v>4</v>
      </c>
      <c r="C85" s="27" t="s">
        <v>28</v>
      </c>
      <c r="D85" s="27" t="s">
        <v>3</v>
      </c>
      <c r="E85" s="27" t="s">
        <v>7</v>
      </c>
      <c r="F85" s="27" t="s">
        <v>8</v>
      </c>
      <c r="G85" s="28" t="s">
        <v>19</v>
      </c>
      <c r="H85" s="42">
        <v>0.1898</v>
      </c>
      <c r="I85" s="45">
        <v>0</v>
      </c>
      <c r="J85" s="38">
        <v>0.10043000000000001</v>
      </c>
      <c r="K85" s="31">
        <v>3.9308000000000003E-2</v>
      </c>
    </row>
    <row r="86" spans="1:11" x14ac:dyDescent="0.35">
      <c r="A86" s="98"/>
      <c r="B86" s="38" t="s">
        <v>4</v>
      </c>
      <c r="C86" s="27" t="s">
        <v>28</v>
      </c>
      <c r="D86" s="27" t="s">
        <v>3</v>
      </c>
      <c r="E86" s="27" t="s">
        <v>7</v>
      </c>
      <c r="F86" s="27" t="s">
        <v>8</v>
      </c>
      <c r="G86" s="28" t="s">
        <v>20</v>
      </c>
      <c r="H86" s="42">
        <v>0.2198</v>
      </c>
      <c r="I86" s="45">
        <v>0</v>
      </c>
      <c r="J86" s="38">
        <v>0.10043000000000001</v>
      </c>
      <c r="K86" s="31">
        <v>3.9308000000000003E-2</v>
      </c>
    </row>
    <row r="87" spans="1:11" x14ac:dyDescent="0.35">
      <c r="A87" s="98"/>
      <c r="B87" s="38" t="s">
        <v>4</v>
      </c>
      <c r="C87" s="27" t="s">
        <v>28</v>
      </c>
      <c r="D87" s="27" t="s">
        <v>3</v>
      </c>
      <c r="E87" s="27" t="s">
        <v>7</v>
      </c>
      <c r="F87" s="27" t="s">
        <v>8</v>
      </c>
      <c r="G87" s="28" t="s">
        <v>21</v>
      </c>
      <c r="H87" s="42">
        <v>0.24970000000000001</v>
      </c>
      <c r="I87" s="45">
        <v>0</v>
      </c>
      <c r="J87" s="38">
        <v>0.10043000000000001</v>
      </c>
      <c r="K87" s="31">
        <v>3.9308000000000003E-2</v>
      </c>
    </row>
    <row r="88" spans="1:11" x14ac:dyDescent="0.35">
      <c r="A88" s="98"/>
      <c r="B88" s="38" t="s">
        <v>4</v>
      </c>
      <c r="C88" s="27" t="s">
        <v>28</v>
      </c>
      <c r="D88" s="27" t="s">
        <v>3</v>
      </c>
      <c r="E88" s="27" t="s">
        <v>7</v>
      </c>
      <c r="F88" s="27" t="s">
        <v>8</v>
      </c>
      <c r="G88" s="28" t="s">
        <v>22</v>
      </c>
      <c r="H88" s="42">
        <v>0.2797</v>
      </c>
      <c r="I88" s="45">
        <v>0</v>
      </c>
      <c r="J88" s="38">
        <v>0.10043000000000001</v>
      </c>
      <c r="K88" s="31">
        <v>3.9308000000000003E-2</v>
      </c>
    </row>
    <row r="89" spans="1:11" x14ac:dyDescent="0.35">
      <c r="A89" s="98"/>
      <c r="B89" s="38" t="s">
        <v>4</v>
      </c>
      <c r="C89" s="27" t="s">
        <v>28</v>
      </c>
      <c r="D89" s="27" t="s">
        <v>3</v>
      </c>
      <c r="E89" s="27" t="s">
        <v>7</v>
      </c>
      <c r="F89" s="27" t="s">
        <v>8</v>
      </c>
      <c r="G89" s="28" t="s">
        <v>23</v>
      </c>
      <c r="H89" s="42">
        <v>0.3695</v>
      </c>
      <c r="I89" s="45">
        <v>0</v>
      </c>
      <c r="J89" s="38">
        <v>9.8346000000000003E-2</v>
      </c>
      <c r="K89" s="31">
        <v>3.7224E-2</v>
      </c>
    </row>
    <row r="90" spans="1:11" x14ac:dyDescent="0.35">
      <c r="A90" s="98"/>
      <c r="B90" s="38" t="s">
        <v>4</v>
      </c>
      <c r="C90" s="27" t="s">
        <v>28</v>
      </c>
      <c r="D90" s="27" t="s">
        <v>3</v>
      </c>
      <c r="E90" s="27" t="s">
        <v>7</v>
      </c>
      <c r="F90" s="27" t="s">
        <v>8</v>
      </c>
      <c r="G90" s="28" t="s">
        <v>24</v>
      </c>
      <c r="H90" s="42">
        <v>0.45929999999999999</v>
      </c>
      <c r="I90" s="45">
        <v>0</v>
      </c>
      <c r="J90" s="38">
        <v>9.8346000000000003E-2</v>
      </c>
      <c r="K90" s="31">
        <v>3.7224E-2</v>
      </c>
    </row>
    <row r="91" spans="1:11" x14ac:dyDescent="0.35">
      <c r="A91" s="98"/>
      <c r="B91" s="38" t="s">
        <v>4</v>
      </c>
      <c r="C91" s="27" t="s">
        <v>28</v>
      </c>
      <c r="D91" s="27" t="s">
        <v>3</v>
      </c>
      <c r="E91" s="27" t="s">
        <v>7</v>
      </c>
      <c r="F91" s="27" t="s">
        <v>8</v>
      </c>
      <c r="G91" s="28" t="s">
        <v>25</v>
      </c>
      <c r="H91" s="42">
        <v>0.54920000000000002</v>
      </c>
      <c r="I91" s="45">
        <v>0</v>
      </c>
      <c r="J91" s="38">
        <v>9.8346000000000003E-2</v>
      </c>
      <c r="K91" s="31">
        <v>3.7224E-2</v>
      </c>
    </row>
    <row r="92" spans="1:11" ht="15" thickBot="1" x14ac:dyDescent="0.4">
      <c r="A92" s="99"/>
      <c r="B92" s="39" t="s">
        <v>4</v>
      </c>
      <c r="C92" s="32" t="s">
        <v>28</v>
      </c>
      <c r="D92" s="32" t="s">
        <v>3</v>
      </c>
      <c r="E92" s="32" t="s">
        <v>7</v>
      </c>
      <c r="F92" s="32" t="s">
        <v>8</v>
      </c>
      <c r="G92" s="40" t="s">
        <v>26</v>
      </c>
      <c r="H92" s="43">
        <v>0.63900000000000001</v>
      </c>
      <c r="I92" s="46">
        <v>0</v>
      </c>
      <c r="J92" s="38">
        <v>9.8346000000000003E-2</v>
      </c>
      <c r="K92" s="31">
        <v>3.7224E-2</v>
      </c>
    </row>
    <row r="93" spans="1:11" x14ac:dyDescent="0.35">
      <c r="A93" s="97" t="s">
        <v>44</v>
      </c>
      <c r="B93" s="36" t="s">
        <v>4</v>
      </c>
      <c r="C93" s="29" t="s">
        <v>28</v>
      </c>
      <c r="D93" s="29" t="s">
        <v>8</v>
      </c>
      <c r="E93" s="29" t="s">
        <v>6</v>
      </c>
      <c r="F93" s="29" t="s">
        <v>8</v>
      </c>
      <c r="G93" s="37" t="s">
        <v>17</v>
      </c>
      <c r="H93" s="41" t="s">
        <v>2</v>
      </c>
      <c r="I93" s="44">
        <v>0</v>
      </c>
      <c r="J93" s="36" t="s">
        <v>2</v>
      </c>
      <c r="K93" s="30" t="s">
        <v>2</v>
      </c>
    </row>
    <row r="94" spans="1:11" x14ac:dyDescent="0.35">
      <c r="A94" s="98"/>
      <c r="B94" s="38" t="s">
        <v>4</v>
      </c>
      <c r="C94" s="27" t="s">
        <v>28</v>
      </c>
      <c r="D94" s="27" t="s">
        <v>8</v>
      </c>
      <c r="E94" s="27" t="s">
        <v>6</v>
      </c>
      <c r="F94" s="27" t="s">
        <v>8</v>
      </c>
      <c r="G94" s="28" t="s">
        <v>18</v>
      </c>
      <c r="H94" s="42" t="s">
        <v>2</v>
      </c>
      <c r="I94" s="45">
        <v>0</v>
      </c>
      <c r="J94" s="38" t="s">
        <v>2</v>
      </c>
      <c r="K94" s="31" t="s">
        <v>2</v>
      </c>
    </row>
    <row r="95" spans="1:11" x14ac:dyDescent="0.35">
      <c r="A95" s="98"/>
      <c r="B95" s="38" t="s">
        <v>4</v>
      </c>
      <c r="C95" s="27" t="s">
        <v>28</v>
      </c>
      <c r="D95" s="27" t="s">
        <v>8</v>
      </c>
      <c r="E95" s="27" t="s">
        <v>6</v>
      </c>
      <c r="F95" s="27" t="s">
        <v>8</v>
      </c>
      <c r="G95" s="28" t="s">
        <v>19</v>
      </c>
      <c r="H95" s="42">
        <v>0.1898</v>
      </c>
      <c r="I95" s="45">
        <v>0</v>
      </c>
      <c r="J95" s="38">
        <v>0.10043000000000001</v>
      </c>
      <c r="K95" s="31">
        <v>3.9308000000000003E-2</v>
      </c>
    </row>
    <row r="96" spans="1:11" x14ac:dyDescent="0.35">
      <c r="A96" s="98"/>
      <c r="B96" s="38" t="s">
        <v>4</v>
      </c>
      <c r="C96" s="27" t="s">
        <v>28</v>
      </c>
      <c r="D96" s="27" t="s">
        <v>8</v>
      </c>
      <c r="E96" s="27" t="s">
        <v>6</v>
      </c>
      <c r="F96" s="27" t="s">
        <v>8</v>
      </c>
      <c r="G96" s="28" t="s">
        <v>20</v>
      </c>
      <c r="H96" s="42">
        <v>0.2198</v>
      </c>
      <c r="I96" s="45">
        <v>0</v>
      </c>
      <c r="J96" s="38">
        <v>0.10043000000000001</v>
      </c>
      <c r="K96" s="31">
        <v>3.9308000000000003E-2</v>
      </c>
    </row>
    <row r="97" spans="1:11" x14ac:dyDescent="0.35">
      <c r="A97" s="98"/>
      <c r="B97" s="38" t="s">
        <v>4</v>
      </c>
      <c r="C97" s="27" t="s">
        <v>28</v>
      </c>
      <c r="D97" s="27" t="s">
        <v>8</v>
      </c>
      <c r="E97" s="27" t="s">
        <v>6</v>
      </c>
      <c r="F97" s="27" t="s">
        <v>8</v>
      </c>
      <c r="G97" s="28" t="s">
        <v>21</v>
      </c>
      <c r="H97" s="42">
        <v>0.24970000000000001</v>
      </c>
      <c r="I97" s="45">
        <v>0</v>
      </c>
      <c r="J97" s="38">
        <v>0.10043000000000001</v>
      </c>
      <c r="K97" s="31">
        <v>3.9308000000000003E-2</v>
      </c>
    </row>
    <row r="98" spans="1:11" x14ac:dyDescent="0.35">
      <c r="A98" s="98"/>
      <c r="B98" s="38" t="s">
        <v>4</v>
      </c>
      <c r="C98" s="27" t="s">
        <v>28</v>
      </c>
      <c r="D98" s="27" t="s">
        <v>8</v>
      </c>
      <c r="E98" s="27" t="s">
        <v>6</v>
      </c>
      <c r="F98" s="27" t="s">
        <v>8</v>
      </c>
      <c r="G98" s="28" t="s">
        <v>22</v>
      </c>
      <c r="H98" s="42">
        <v>0.2797</v>
      </c>
      <c r="I98" s="45">
        <v>0</v>
      </c>
      <c r="J98" s="38">
        <v>0.10043000000000001</v>
      </c>
      <c r="K98" s="31">
        <v>3.9308000000000003E-2</v>
      </c>
    </row>
    <row r="99" spans="1:11" x14ac:dyDescent="0.35">
      <c r="A99" s="98"/>
      <c r="B99" s="38" t="s">
        <v>4</v>
      </c>
      <c r="C99" s="27" t="s">
        <v>28</v>
      </c>
      <c r="D99" s="27" t="s">
        <v>8</v>
      </c>
      <c r="E99" s="27" t="s">
        <v>6</v>
      </c>
      <c r="F99" s="27" t="s">
        <v>8</v>
      </c>
      <c r="G99" s="28" t="s">
        <v>23</v>
      </c>
      <c r="H99" s="42">
        <v>0.3695</v>
      </c>
      <c r="I99" s="45">
        <v>0</v>
      </c>
      <c r="J99" s="38">
        <v>9.8346000000000003E-2</v>
      </c>
      <c r="K99" s="31">
        <v>3.7224E-2</v>
      </c>
    </row>
    <row r="100" spans="1:11" x14ac:dyDescent="0.35">
      <c r="A100" s="98"/>
      <c r="B100" s="38" t="s">
        <v>4</v>
      </c>
      <c r="C100" s="27" t="s">
        <v>28</v>
      </c>
      <c r="D100" s="27" t="s">
        <v>8</v>
      </c>
      <c r="E100" s="27" t="s">
        <v>6</v>
      </c>
      <c r="F100" s="27" t="s">
        <v>8</v>
      </c>
      <c r="G100" s="28" t="s">
        <v>24</v>
      </c>
      <c r="H100" s="42">
        <v>0.45929999999999999</v>
      </c>
      <c r="I100" s="45">
        <v>0</v>
      </c>
      <c r="J100" s="38">
        <v>9.8346000000000003E-2</v>
      </c>
      <c r="K100" s="31">
        <v>3.7224E-2</v>
      </c>
    </row>
    <row r="101" spans="1:11" x14ac:dyDescent="0.35">
      <c r="A101" s="98"/>
      <c r="B101" s="38" t="s">
        <v>4</v>
      </c>
      <c r="C101" s="27" t="s">
        <v>28</v>
      </c>
      <c r="D101" s="27" t="s">
        <v>8</v>
      </c>
      <c r="E101" s="27" t="s">
        <v>6</v>
      </c>
      <c r="F101" s="27" t="s">
        <v>8</v>
      </c>
      <c r="G101" s="28" t="s">
        <v>25</v>
      </c>
      <c r="H101" s="42">
        <v>0.54920000000000002</v>
      </c>
      <c r="I101" s="45">
        <v>0</v>
      </c>
      <c r="J101" s="38">
        <v>9.8346000000000003E-2</v>
      </c>
      <c r="K101" s="31">
        <v>3.7224E-2</v>
      </c>
    </row>
    <row r="102" spans="1:11" ht="15" thickBot="1" x14ac:dyDescent="0.4">
      <c r="A102" s="99"/>
      <c r="B102" s="39" t="s">
        <v>4</v>
      </c>
      <c r="C102" s="32" t="s">
        <v>28</v>
      </c>
      <c r="D102" s="32" t="s">
        <v>8</v>
      </c>
      <c r="E102" s="32" t="s">
        <v>6</v>
      </c>
      <c r="F102" s="32" t="s">
        <v>8</v>
      </c>
      <c r="G102" s="40" t="s">
        <v>26</v>
      </c>
      <c r="H102" s="43">
        <v>0.63900000000000001</v>
      </c>
      <c r="I102" s="46">
        <v>0</v>
      </c>
      <c r="J102" s="38">
        <v>9.8346000000000003E-2</v>
      </c>
      <c r="K102" s="31">
        <v>3.7224E-2</v>
      </c>
    </row>
    <row r="103" spans="1:11" x14ac:dyDescent="0.35">
      <c r="A103" s="97" t="s">
        <v>45</v>
      </c>
      <c r="B103" s="36" t="s">
        <v>4</v>
      </c>
      <c r="C103" s="29" t="s">
        <v>28</v>
      </c>
      <c r="D103" s="29" t="s">
        <v>3</v>
      </c>
      <c r="E103" s="29" t="s">
        <v>6</v>
      </c>
      <c r="F103" s="29" t="s">
        <v>8</v>
      </c>
      <c r="G103" s="37" t="s">
        <v>17</v>
      </c>
      <c r="H103" s="41" t="s">
        <v>2</v>
      </c>
      <c r="I103" s="44">
        <v>0</v>
      </c>
      <c r="J103" s="36" t="s">
        <v>2</v>
      </c>
      <c r="K103" s="30" t="s">
        <v>2</v>
      </c>
    </row>
    <row r="104" spans="1:11" x14ac:dyDescent="0.35">
      <c r="A104" s="98"/>
      <c r="B104" s="38" t="s">
        <v>4</v>
      </c>
      <c r="C104" s="27" t="s">
        <v>28</v>
      </c>
      <c r="D104" s="27" t="s">
        <v>3</v>
      </c>
      <c r="E104" s="27" t="s">
        <v>6</v>
      </c>
      <c r="F104" s="27" t="s">
        <v>8</v>
      </c>
      <c r="G104" s="28" t="s">
        <v>18</v>
      </c>
      <c r="H104" s="42" t="s">
        <v>2</v>
      </c>
      <c r="I104" s="45">
        <v>0</v>
      </c>
      <c r="J104" s="38" t="s">
        <v>2</v>
      </c>
      <c r="K104" s="31" t="s">
        <v>2</v>
      </c>
    </row>
    <row r="105" spans="1:11" x14ac:dyDescent="0.35">
      <c r="A105" s="98"/>
      <c r="B105" s="38" t="s">
        <v>4</v>
      </c>
      <c r="C105" s="27" t="s">
        <v>28</v>
      </c>
      <c r="D105" s="27" t="s">
        <v>3</v>
      </c>
      <c r="E105" s="27" t="s">
        <v>6</v>
      </c>
      <c r="F105" s="27" t="s">
        <v>8</v>
      </c>
      <c r="G105" s="28" t="s">
        <v>19</v>
      </c>
      <c r="H105" s="42">
        <v>0.1898</v>
      </c>
      <c r="I105" s="45">
        <v>0</v>
      </c>
      <c r="J105" s="38">
        <v>9.9415000000000003E-2</v>
      </c>
      <c r="K105" s="31">
        <v>3.8911000000000001E-2</v>
      </c>
    </row>
    <row r="106" spans="1:11" x14ac:dyDescent="0.35">
      <c r="A106" s="98"/>
      <c r="B106" s="38" t="s">
        <v>4</v>
      </c>
      <c r="C106" s="27" t="s">
        <v>28</v>
      </c>
      <c r="D106" s="27" t="s">
        <v>3</v>
      </c>
      <c r="E106" s="27" t="s">
        <v>6</v>
      </c>
      <c r="F106" s="27" t="s">
        <v>8</v>
      </c>
      <c r="G106" s="28" t="s">
        <v>20</v>
      </c>
      <c r="H106" s="42">
        <v>0.2198</v>
      </c>
      <c r="I106" s="45">
        <v>0</v>
      </c>
      <c r="J106" s="38">
        <v>9.9415000000000003E-2</v>
      </c>
      <c r="K106" s="31">
        <v>3.8911000000000001E-2</v>
      </c>
    </row>
    <row r="107" spans="1:11" x14ac:dyDescent="0.35">
      <c r="A107" s="98"/>
      <c r="B107" s="38" t="s">
        <v>4</v>
      </c>
      <c r="C107" s="27" t="s">
        <v>28</v>
      </c>
      <c r="D107" s="27" t="s">
        <v>3</v>
      </c>
      <c r="E107" s="27" t="s">
        <v>6</v>
      </c>
      <c r="F107" s="27" t="s">
        <v>8</v>
      </c>
      <c r="G107" s="28" t="s">
        <v>21</v>
      </c>
      <c r="H107" s="42">
        <v>0.24970000000000001</v>
      </c>
      <c r="I107" s="45">
        <v>0</v>
      </c>
      <c r="J107" s="38">
        <v>9.9415000000000003E-2</v>
      </c>
      <c r="K107" s="31">
        <v>3.8911000000000001E-2</v>
      </c>
    </row>
    <row r="108" spans="1:11" x14ac:dyDescent="0.35">
      <c r="A108" s="98"/>
      <c r="B108" s="38" t="s">
        <v>4</v>
      </c>
      <c r="C108" s="27" t="s">
        <v>28</v>
      </c>
      <c r="D108" s="27" t="s">
        <v>3</v>
      </c>
      <c r="E108" s="27" t="s">
        <v>6</v>
      </c>
      <c r="F108" s="27" t="s">
        <v>8</v>
      </c>
      <c r="G108" s="28" t="s">
        <v>22</v>
      </c>
      <c r="H108" s="42">
        <v>0.2797</v>
      </c>
      <c r="I108" s="45">
        <v>0</v>
      </c>
      <c r="J108" s="38">
        <v>9.9415000000000003E-2</v>
      </c>
      <c r="K108" s="31">
        <v>3.8911000000000001E-2</v>
      </c>
    </row>
    <row r="109" spans="1:11" x14ac:dyDescent="0.35">
      <c r="A109" s="98"/>
      <c r="B109" s="38" t="s">
        <v>4</v>
      </c>
      <c r="C109" s="27" t="s">
        <v>28</v>
      </c>
      <c r="D109" s="27" t="s">
        <v>3</v>
      </c>
      <c r="E109" s="27" t="s">
        <v>6</v>
      </c>
      <c r="F109" s="27" t="s">
        <v>8</v>
      </c>
      <c r="G109" s="28" t="s">
        <v>23</v>
      </c>
      <c r="H109" s="42">
        <v>0.3695</v>
      </c>
      <c r="I109" s="45">
        <v>0</v>
      </c>
      <c r="J109" s="38">
        <v>9.7351999999999994E-2</v>
      </c>
      <c r="K109" s="31">
        <v>3.6847999999999999E-2</v>
      </c>
    </row>
    <row r="110" spans="1:11" x14ac:dyDescent="0.35">
      <c r="A110" s="98"/>
      <c r="B110" s="38" t="s">
        <v>4</v>
      </c>
      <c r="C110" s="27" t="s">
        <v>28</v>
      </c>
      <c r="D110" s="27" t="s">
        <v>3</v>
      </c>
      <c r="E110" s="27" t="s">
        <v>6</v>
      </c>
      <c r="F110" s="27" t="s">
        <v>8</v>
      </c>
      <c r="G110" s="28" t="s">
        <v>24</v>
      </c>
      <c r="H110" s="42">
        <v>0.45929999999999999</v>
      </c>
      <c r="I110" s="45">
        <v>0</v>
      </c>
      <c r="J110" s="38">
        <v>9.7351999999999994E-2</v>
      </c>
      <c r="K110" s="31">
        <v>3.6847999999999999E-2</v>
      </c>
    </row>
    <row r="111" spans="1:11" x14ac:dyDescent="0.35">
      <c r="A111" s="98"/>
      <c r="B111" s="38" t="s">
        <v>4</v>
      </c>
      <c r="C111" s="27" t="s">
        <v>28</v>
      </c>
      <c r="D111" s="27" t="s">
        <v>3</v>
      </c>
      <c r="E111" s="27" t="s">
        <v>6</v>
      </c>
      <c r="F111" s="27" t="s">
        <v>8</v>
      </c>
      <c r="G111" s="28" t="s">
        <v>25</v>
      </c>
      <c r="H111" s="42">
        <v>0.54920000000000002</v>
      </c>
      <c r="I111" s="45">
        <v>0</v>
      </c>
      <c r="J111" s="38">
        <v>9.7351999999999994E-2</v>
      </c>
      <c r="K111" s="31">
        <v>3.6847999999999999E-2</v>
      </c>
    </row>
    <row r="112" spans="1:11" ht="15" thickBot="1" x14ac:dyDescent="0.4">
      <c r="A112" s="99"/>
      <c r="B112" s="39" t="s">
        <v>4</v>
      </c>
      <c r="C112" s="32" t="s">
        <v>28</v>
      </c>
      <c r="D112" s="32" t="s">
        <v>3</v>
      </c>
      <c r="E112" s="32" t="s">
        <v>6</v>
      </c>
      <c r="F112" s="32" t="s">
        <v>8</v>
      </c>
      <c r="G112" s="40" t="s">
        <v>26</v>
      </c>
      <c r="H112" s="43">
        <v>0.63900000000000001</v>
      </c>
      <c r="I112" s="46">
        <v>0</v>
      </c>
      <c r="J112" s="38">
        <v>9.7351999999999994E-2</v>
      </c>
      <c r="K112" s="31">
        <v>3.6847999999999999E-2</v>
      </c>
    </row>
    <row r="113" spans="1:11" x14ac:dyDescent="0.35">
      <c r="A113" s="97" t="s">
        <v>46</v>
      </c>
      <c r="B113" s="36" t="s">
        <v>4</v>
      </c>
      <c r="C113" s="29" t="s">
        <v>28</v>
      </c>
      <c r="D113" s="29" t="s">
        <v>3</v>
      </c>
      <c r="E113" s="29" t="s">
        <v>7</v>
      </c>
      <c r="F113" s="29" t="s">
        <v>3</v>
      </c>
      <c r="G113" s="37" t="s">
        <v>17</v>
      </c>
      <c r="H113" s="41" t="s">
        <v>2</v>
      </c>
      <c r="I113" s="44">
        <v>0</v>
      </c>
      <c r="J113" s="36" t="s">
        <v>2</v>
      </c>
      <c r="K113" s="30" t="s">
        <v>2</v>
      </c>
    </row>
    <row r="114" spans="1:11" x14ac:dyDescent="0.35">
      <c r="A114" s="98"/>
      <c r="B114" s="38" t="s">
        <v>4</v>
      </c>
      <c r="C114" s="27" t="s">
        <v>28</v>
      </c>
      <c r="D114" s="27" t="s">
        <v>3</v>
      </c>
      <c r="E114" s="27" t="s">
        <v>7</v>
      </c>
      <c r="F114" s="27" t="s">
        <v>3</v>
      </c>
      <c r="G114" s="28" t="s">
        <v>18</v>
      </c>
      <c r="H114" s="42" t="s">
        <v>2</v>
      </c>
      <c r="I114" s="45">
        <v>0</v>
      </c>
      <c r="J114" s="38" t="s">
        <v>2</v>
      </c>
      <c r="K114" s="31" t="s">
        <v>2</v>
      </c>
    </row>
    <row r="115" spans="1:11" x14ac:dyDescent="0.35">
      <c r="A115" s="98"/>
      <c r="B115" s="38" t="s">
        <v>4</v>
      </c>
      <c r="C115" s="27" t="s">
        <v>28</v>
      </c>
      <c r="D115" s="27" t="s">
        <v>3</v>
      </c>
      <c r="E115" s="27" t="s">
        <v>7</v>
      </c>
      <c r="F115" s="27" t="s">
        <v>3</v>
      </c>
      <c r="G115" s="28" t="s">
        <v>19</v>
      </c>
      <c r="H115" s="42">
        <v>0.1898</v>
      </c>
      <c r="I115" s="45">
        <v>0</v>
      </c>
      <c r="J115" s="38">
        <v>9.9415000000000003E-2</v>
      </c>
      <c r="K115" s="31">
        <v>3.8911000000000001E-2</v>
      </c>
    </row>
    <row r="116" spans="1:11" x14ac:dyDescent="0.35">
      <c r="A116" s="98"/>
      <c r="B116" s="38" t="s">
        <v>4</v>
      </c>
      <c r="C116" s="27" t="s">
        <v>28</v>
      </c>
      <c r="D116" s="27" t="s">
        <v>3</v>
      </c>
      <c r="E116" s="27" t="s">
        <v>7</v>
      </c>
      <c r="F116" s="27" t="s">
        <v>3</v>
      </c>
      <c r="G116" s="28" t="s">
        <v>20</v>
      </c>
      <c r="H116" s="42">
        <v>0.2198</v>
      </c>
      <c r="I116" s="45">
        <v>0</v>
      </c>
      <c r="J116" s="38">
        <v>9.9415000000000003E-2</v>
      </c>
      <c r="K116" s="31">
        <v>3.8911000000000001E-2</v>
      </c>
    </row>
    <row r="117" spans="1:11" x14ac:dyDescent="0.35">
      <c r="A117" s="98"/>
      <c r="B117" s="38" t="s">
        <v>4</v>
      </c>
      <c r="C117" s="27" t="s">
        <v>28</v>
      </c>
      <c r="D117" s="27" t="s">
        <v>3</v>
      </c>
      <c r="E117" s="27" t="s">
        <v>7</v>
      </c>
      <c r="F117" s="27" t="s">
        <v>3</v>
      </c>
      <c r="G117" s="28" t="s">
        <v>21</v>
      </c>
      <c r="H117" s="42">
        <v>0.24970000000000001</v>
      </c>
      <c r="I117" s="45">
        <v>0</v>
      </c>
      <c r="J117" s="38">
        <v>9.9415000000000003E-2</v>
      </c>
      <c r="K117" s="31">
        <v>3.8911000000000001E-2</v>
      </c>
    </row>
    <row r="118" spans="1:11" x14ac:dyDescent="0.35">
      <c r="A118" s="98"/>
      <c r="B118" s="38" t="s">
        <v>4</v>
      </c>
      <c r="C118" s="27" t="s">
        <v>28</v>
      </c>
      <c r="D118" s="27" t="s">
        <v>3</v>
      </c>
      <c r="E118" s="27" t="s">
        <v>7</v>
      </c>
      <c r="F118" s="27" t="s">
        <v>3</v>
      </c>
      <c r="G118" s="28" t="s">
        <v>22</v>
      </c>
      <c r="H118" s="42">
        <v>0.2797</v>
      </c>
      <c r="I118" s="45">
        <v>0</v>
      </c>
      <c r="J118" s="38">
        <v>9.9415000000000003E-2</v>
      </c>
      <c r="K118" s="31">
        <v>3.8911000000000001E-2</v>
      </c>
    </row>
    <row r="119" spans="1:11" x14ac:dyDescent="0.35">
      <c r="A119" s="98"/>
      <c r="B119" s="38" t="s">
        <v>4</v>
      </c>
      <c r="C119" s="27" t="s">
        <v>28</v>
      </c>
      <c r="D119" s="27" t="s">
        <v>3</v>
      </c>
      <c r="E119" s="27" t="s">
        <v>7</v>
      </c>
      <c r="F119" s="27" t="s">
        <v>3</v>
      </c>
      <c r="G119" s="28" t="s">
        <v>23</v>
      </c>
      <c r="H119" s="42">
        <v>0.3695</v>
      </c>
      <c r="I119" s="45">
        <v>0</v>
      </c>
      <c r="J119" s="38">
        <v>9.7351999999999994E-2</v>
      </c>
      <c r="K119" s="31">
        <v>3.6847999999999999E-2</v>
      </c>
    </row>
    <row r="120" spans="1:11" x14ac:dyDescent="0.35">
      <c r="A120" s="98"/>
      <c r="B120" s="38" t="s">
        <v>4</v>
      </c>
      <c r="C120" s="27" t="s">
        <v>28</v>
      </c>
      <c r="D120" s="27" t="s">
        <v>3</v>
      </c>
      <c r="E120" s="27" t="s">
        <v>7</v>
      </c>
      <c r="F120" s="27" t="s">
        <v>3</v>
      </c>
      <c r="G120" s="28" t="s">
        <v>24</v>
      </c>
      <c r="H120" s="42">
        <v>0.45929999999999999</v>
      </c>
      <c r="I120" s="45">
        <v>0</v>
      </c>
      <c r="J120" s="38">
        <v>9.7351999999999994E-2</v>
      </c>
      <c r="K120" s="31">
        <v>3.6847999999999999E-2</v>
      </c>
    </row>
    <row r="121" spans="1:11" x14ac:dyDescent="0.35">
      <c r="A121" s="98"/>
      <c r="B121" s="38" t="s">
        <v>4</v>
      </c>
      <c r="C121" s="27" t="s">
        <v>28</v>
      </c>
      <c r="D121" s="27" t="s">
        <v>3</v>
      </c>
      <c r="E121" s="27" t="s">
        <v>7</v>
      </c>
      <c r="F121" s="27" t="s">
        <v>3</v>
      </c>
      <c r="G121" s="28" t="s">
        <v>25</v>
      </c>
      <c r="H121" s="42">
        <v>0.54920000000000002</v>
      </c>
      <c r="I121" s="45">
        <v>0</v>
      </c>
      <c r="J121" s="38">
        <v>9.7351999999999994E-2</v>
      </c>
      <c r="K121" s="31">
        <v>3.6847999999999999E-2</v>
      </c>
    </row>
    <row r="122" spans="1:11" ht="15" thickBot="1" x14ac:dyDescent="0.4">
      <c r="A122" s="99"/>
      <c r="B122" s="39" t="s">
        <v>4</v>
      </c>
      <c r="C122" s="32" t="s">
        <v>28</v>
      </c>
      <c r="D122" s="32" t="s">
        <v>3</v>
      </c>
      <c r="E122" s="32" t="s">
        <v>7</v>
      </c>
      <c r="F122" s="32" t="s">
        <v>3</v>
      </c>
      <c r="G122" s="40" t="s">
        <v>26</v>
      </c>
      <c r="H122" s="43">
        <v>0.63900000000000001</v>
      </c>
      <c r="I122" s="46">
        <v>0</v>
      </c>
      <c r="J122" s="38">
        <v>9.7351999999999994E-2</v>
      </c>
      <c r="K122" s="31">
        <v>3.6847999999999999E-2</v>
      </c>
    </row>
    <row r="123" spans="1:11" x14ac:dyDescent="0.35">
      <c r="A123" s="97" t="s">
        <v>47</v>
      </c>
      <c r="B123" s="36" t="s">
        <v>4</v>
      </c>
      <c r="C123" s="29" t="s">
        <v>28</v>
      </c>
      <c r="D123" s="29" t="s">
        <v>8</v>
      </c>
      <c r="E123" s="29" t="s">
        <v>6</v>
      </c>
      <c r="F123" s="29" t="s">
        <v>3</v>
      </c>
      <c r="G123" s="37" t="s">
        <v>17</v>
      </c>
      <c r="H123" s="41" t="s">
        <v>2</v>
      </c>
      <c r="I123" s="44">
        <v>0</v>
      </c>
      <c r="J123" s="36" t="s">
        <v>2</v>
      </c>
      <c r="K123" s="30" t="s">
        <v>2</v>
      </c>
    </row>
    <row r="124" spans="1:11" x14ac:dyDescent="0.35">
      <c r="A124" s="98"/>
      <c r="B124" s="38" t="s">
        <v>4</v>
      </c>
      <c r="C124" s="27" t="s">
        <v>28</v>
      </c>
      <c r="D124" s="27" t="s">
        <v>8</v>
      </c>
      <c r="E124" s="27" t="s">
        <v>6</v>
      </c>
      <c r="F124" s="27" t="s">
        <v>3</v>
      </c>
      <c r="G124" s="28" t="s">
        <v>18</v>
      </c>
      <c r="H124" s="42" t="s">
        <v>2</v>
      </c>
      <c r="I124" s="45">
        <v>0</v>
      </c>
      <c r="J124" s="38" t="s">
        <v>2</v>
      </c>
      <c r="K124" s="31" t="s">
        <v>2</v>
      </c>
    </row>
    <row r="125" spans="1:11" x14ac:dyDescent="0.35">
      <c r="A125" s="98"/>
      <c r="B125" s="38" t="s">
        <v>4</v>
      </c>
      <c r="C125" s="27" t="s">
        <v>28</v>
      </c>
      <c r="D125" s="27" t="s">
        <v>8</v>
      </c>
      <c r="E125" s="27" t="s">
        <v>6</v>
      </c>
      <c r="F125" s="27" t="s">
        <v>3</v>
      </c>
      <c r="G125" s="28" t="s">
        <v>19</v>
      </c>
      <c r="H125" s="42">
        <v>0.1898</v>
      </c>
      <c r="I125" s="45">
        <v>0</v>
      </c>
      <c r="J125" s="38">
        <v>9.9415000000000003E-2</v>
      </c>
      <c r="K125" s="31">
        <v>3.8911000000000001E-2</v>
      </c>
    </row>
    <row r="126" spans="1:11" x14ac:dyDescent="0.35">
      <c r="A126" s="98"/>
      <c r="B126" s="38" t="s">
        <v>4</v>
      </c>
      <c r="C126" s="27" t="s">
        <v>28</v>
      </c>
      <c r="D126" s="27" t="s">
        <v>8</v>
      </c>
      <c r="E126" s="27" t="s">
        <v>6</v>
      </c>
      <c r="F126" s="27" t="s">
        <v>3</v>
      </c>
      <c r="G126" s="28" t="s">
        <v>20</v>
      </c>
      <c r="H126" s="42">
        <v>0.2198</v>
      </c>
      <c r="I126" s="45">
        <v>0</v>
      </c>
      <c r="J126" s="38">
        <v>9.9415000000000003E-2</v>
      </c>
      <c r="K126" s="31">
        <v>3.8911000000000001E-2</v>
      </c>
    </row>
    <row r="127" spans="1:11" x14ac:dyDescent="0.35">
      <c r="A127" s="98"/>
      <c r="B127" s="38" t="s">
        <v>4</v>
      </c>
      <c r="C127" s="27" t="s">
        <v>28</v>
      </c>
      <c r="D127" s="27" t="s">
        <v>8</v>
      </c>
      <c r="E127" s="27" t="s">
        <v>6</v>
      </c>
      <c r="F127" s="27" t="s">
        <v>3</v>
      </c>
      <c r="G127" s="28" t="s">
        <v>21</v>
      </c>
      <c r="H127" s="42">
        <v>0.24970000000000001</v>
      </c>
      <c r="I127" s="45">
        <v>0</v>
      </c>
      <c r="J127" s="38">
        <v>9.9415000000000003E-2</v>
      </c>
      <c r="K127" s="31">
        <v>3.8911000000000001E-2</v>
      </c>
    </row>
    <row r="128" spans="1:11" x14ac:dyDescent="0.35">
      <c r="A128" s="98"/>
      <c r="B128" s="38" t="s">
        <v>4</v>
      </c>
      <c r="C128" s="27" t="s">
        <v>28</v>
      </c>
      <c r="D128" s="27" t="s">
        <v>8</v>
      </c>
      <c r="E128" s="27" t="s">
        <v>6</v>
      </c>
      <c r="F128" s="27" t="s">
        <v>3</v>
      </c>
      <c r="G128" s="28" t="s">
        <v>22</v>
      </c>
      <c r="H128" s="42">
        <v>0.2797</v>
      </c>
      <c r="I128" s="45">
        <v>0</v>
      </c>
      <c r="J128" s="38">
        <v>9.9415000000000003E-2</v>
      </c>
      <c r="K128" s="31">
        <v>3.8911000000000001E-2</v>
      </c>
    </row>
    <row r="129" spans="1:11" x14ac:dyDescent="0.35">
      <c r="A129" s="98"/>
      <c r="B129" s="38" t="s">
        <v>4</v>
      </c>
      <c r="C129" s="27" t="s">
        <v>28</v>
      </c>
      <c r="D129" s="27" t="s">
        <v>8</v>
      </c>
      <c r="E129" s="27" t="s">
        <v>6</v>
      </c>
      <c r="F129" s="27" t="s">
        <v>3</v>
      </c>
      <c r="G129" s="28" t="s">
        <v>23</v>
      </c>
      <c r="H129" s="42">
        <v>0.3695</v>
      </c>
      <c r="I129" s="45">
        <v>0</v>
      </c>
      <c r="J129" s="38">
        <v>9.7351999999999994E-2</v>
      </c>
      <c r="K129" s="31">
        <v>3.6847999999999999E-2</v>
      </c>
    </row>
    <row r="130" spans="1:11" x14ac:dyDescent="0.35">
      <c r="A130" s="98"/>
      <c r="B130" s="38" t="s">
        <v>4</v>
      </c>
      <c r="C130" s="27" t="s">
        <v>28</v>
      </c>
      <c r="D130" s="27" t="s">
        <v>8</v>
      </c>
      <c r="E130" s="27" t="s">
        <v>6</v>
      </c>
      <c r="F130" s="27" t="s">
        <v>3</v>
      </c>
      <c r="G130" s="28" t="s">
        <v>24</v>
      </c>
      <c r="H130" s="42">
        <v>0.45929999999999999</v>
      </c>
      <c r="I130" s="45">
        <v>0</v>
      </c>
      <c r="J130" s="38">
        <v>9.7351999999999994E-2</v>
      </c>
      <c r="K130" s="31">
        <v>3.6847999999999999E-2</v>
      </c>
    </row>
    <row r="131" spans="1:11" x14ac:dyDescent="0.35">
      <c r="A131" s="98"/>
      <c r="B131" s="38" t="s">
        <v>4</v>
      </c>
      <c r="C131" s="27" t="s">
        <v>28</v>
      </c>
      <c r="D131" s="27" t="s">
        <v>8</v>
      </c>
      <c r="E131" s="27" t="s">
        <v>6</v>
      </c>
      <c r="F131" s="27" t="s">
        <v>3</v>
      </c>
      <c r="G131" s="28" t="s">
        <v>25</v>
      </c>
      <c r="H131" s="42">
        <v>0.54920000000000002</v>
      </c>
      <c r="I131" s="45">
        <v>0</v>
      </c>
      <c r="J131" s="38">
        <v>9.7351999999999994E-2</v>
      </c>
      <c r="K131" s="31">
        <v>3.6847999999999999E-2</v>
      </c>
    </row>
    <row r="132" spans="1:11" ht="15" thickBot="1" x14ac:dyDescent="0.4">
      <c r="A132" s="99"/>
      <c r="B132" s="39" t="s">
        <v>4</v>
      </c>
      <c r="C132" s="32" t="s">
        <v>28</v>
      </c>
      <c r="D132" s="32" t="s">
        <v>8</v>
      </c>
      <c r="E132" s="32" t="s">
        <v>6</v>
      </c>
      <c r="F132" s="32" t="s">
        <v>3</v>
      </c>
      <c r="G132" s="40" t="s">
        <v>26</v>
      </c>
      <c r="H132" s="43">
        <v>0.63900000000000001</v>
      </c>
      <c r="I132" s="46">
        <v>0</v>
      </c>
      <c r="J132" s="38">
        <v>9.7351999999999994E-2</v>
      </c>
      <c r="K132" s="31">
        <v>3.6847999999999999E-2</v>
      </c>
    </row>
    <row r="133" spans="1:11" x14ac:dyDescent="0.35">
      <c r="A133" s="94" t="s">
        <v>48</v>
      </c>
      <c r="B133" s="36" t="s">
        <v>4</v>
      </c>
      <c r="C133" s="29" t="s">
        <v>28</v>
      </c>
      <c r="D133" s="29" t="s">
        <v>3</v>
      </c>
      <c r="E133" s="29" t="s">
        <v>6</v>
      </c>
      <c r="F133" s="29" t="s">
        <v>3</v>
      </c>
      <c r="G133" s="37" t="s">
        <v>17</v>
      </c>
      <c r="H133" s="41" t="s">
        <v>2</v>
      </c>
      <c r="I133" s="44">
        <v>0</v>
      </c>
      <c r="J133" s="36" t="s">
        <v>2</v>
      </c>
      <c r="K133" s="30" t="s">
        <v>2</v>
      </c>
    </row>
    <row r="134" spans="1:11" x14ac:dyDescent="0.35">
      <c r="A134" s="95"/>
      <c r="B134" s="38" t="s">
        <v>4</v>
      </c>
      <c r="C134" s="27" t="s">
        <v>28</v>
      </c>
      <c r="D134" s="27" t="s">
        <v>3</v>
      </c>
      <c r="E134" s="27" t="s">
        <v>6</v>
      </c>
      <c r="F134" s="27" t="s">
        <v>3</v>
      </c>
      <c r="G134" s="28" t="s">
        <v>18</v>
      </c>
      <c r="H134" s="42" t="s">
        <v>2</v>
      </c>
      <c r="I134" s="45">
        <v>0</v>
      </c>
      <c r="J134" s="38" t="s">
        <v>2</v>
      </c>
      <c r="K134" s="31" t="s">
        <v>2</v>
      </c>
    </row>
    <row r="135" spans="1:11" x14ac:dyDescent="0.35">
      <c r="A135" s="95"/>
      <c r="B135" s="38" t="s">
        <v>4</v>
      </c>
      <c r="C135" s="27" t="s">
        <v>28</v>
      </c>
      <c r="D135" s="27" t="s">
        <v>3</v>
      </c>
      <c r="E135" s="27" t="s">
        <v>6</v>
      </c>
      <c r="F135" s="27" t="s">
        <v>3</v>
      </c>
      <c r="G135" s="28" t="s">
        <v>19</v>
      </c>
      <c r="H135" s="42">
        <v>0.1898</v>
      </c>
      <c r="I135" s="45">
        <v>0</v>
      </c>
      <c r="J135" s="38">
        <v>9.8401000000000002E-2</v>
      </c>
      <c r="K135" s="31">
        <v>3.8514E-2</v>
      </c>
    </row>
    <row r="136" spans="1:11" x14ac:dyDescent="0.35">
      <c r="A136" s="95"/>
      <c r="B136" s="38" t="s">
        <v>4</v>
      </c>
      <c r="C136" s="27" t="s">
        <v>28</v>
      </c>
      <c r="D136" s="27" t="s">
        <v>3</v>
      </c>
      <c r="E136" s="27" t="s">
        <v>6</v>
      </c>
      <c r="F136" s="27" t="s">
        <v>3</v>
      </c>
      <c r="G136" s="28" t="s">
        <v>20</v>
      </c>
      <c r="H136" s="42">
        <v>0.2198</v>
      </c>
      <c r="I136" s="45">
        <v>0</v>
      </c>
      <c r="J136" s="38">
        <v>9.8401000000000002E-2</v>
      </c>
      <c r="K136" s="31">
        <v>3.8514E-2</v>
      </c>
    </row>
    <row r="137" spans="1:11" x14ac:dyDescent="0.35">
      <c r="A137" s="95"/>
      <c r="B137" s="38" t="s">
        <v>4</v>
      </c>
      <c r="C137" s="27" t="s">
        <v>28</v>
      </c>
      <c r="D137" s="27" t="s">
        <v>3</v>
      </c>
      <c r="E137" s="27" t="s">
        <v>6</v>
      </c>
      <c r="F137" s="27" t="s">
        <v>3</v>
      </c>
      <c r="G137" s="28" t="s">
        <v>21</v>
      </c>
      <c r="H137" s="42">
        <v>0.24970000000000001</v>
      </c>
      <c r="I137" s="45">
        <v>0</v>
      </c>
      <c r="J137" s="38">
        <v>9.8401000000000002E-2</v>
      </c>
      <c r="K137" s="31">
        <v>3.8514E-2</v>
      </c>
    </row>
    <row r="138" spans="1:11" x14ac:dyDescent="0.35">
      <c r="A138" s="95"/>
      <c r="B138" s="38" t="s">
        <v>4</v>
      </c>
      <c r="C138" s="27" t="s">
        <v>28</v>
      </c>
      <c r="D138" s="27" t="s">
        <v>3</v>
      </c>
      <c r="E138" s="27" t="s">
        <v>6</v>
      </c>
      <c r="F138" s="27" t="s">
        <v>3</v>
      </c>
      <c r="G138" s="28" t="s">
        <v>22</v>
      </c>
      <c r="H138" s="42">
        <v>0.2797</v>
      </c>
      <c r="I138" s="45">
        <v>0</v>
      </c>
      <c r="J138" s="38">
        <v>9.8401000000000002E-2</v>
      </c>
      <c r="K138" s="31">
        <v>3.8514E-2</v>
      </c>
    </row>
    <row r="139" spans="1:11" x14ac:dyDescent="0.35">
      <c r="A139" s="95"/>
      <c r="B139" s="38" t="s">
        <v>4</v>
      </c>
      <c r="C139" s="27" t="s">
        <v>28</v>
      </c>
      <c r="D139" s="27" t="s">
        <v>3</v>
      </c>
      <c r="E139" s="27" t="s">
        <v>6</v>
      </c>
      <c r="F139" s="27" t="s">
        <v>3</v>
      </c>
      <c r="G139" s="28" t="s">
        <v>23</v>
      </c>
      <c r="H139" s="42">
        <v>0.3695</v>
      </c>
      <c r="I139" s="45">
        <v>0</v>
      </c>
      <c r="J139" s="38">
        <v>9.6359E-2</v>
      </c>
      <c r="K139" s="31">
        <v>3.6471999999999997E-2</v>
      </c>
    </row>
    <row r="140" spans="1:11" x14ac:dyDescent="0.35">
      <c r="A140" s="95"/>
      <c r="B140" s="38" t="s">
        <v>4</v>
      </c>
      <c r="C140" s="27" t="s">
        <v>28</v>
      </c>
      <c r="D140" s="27" t="s">
        <v>3</v>
      </c>
      <c r="E140" s="27" t="s">
        <v>6</v>
      </c>
      <c r="F140" s="27" t="s">
        <v>3</v>
      </c>
      <c r="G140" s="28" t="s">
        <v>24</v>
      </c>
      <c r="H140" s="42">
        <v>0.45929999999999999</v>
      </c>
      <c r="I140" s="45">
        <v>0</v>
      </c>
      <c r="J140" s="38">
        <v>9.6359E-2</v>
      </c>
      <c r="K140" s="31">
        <v>3.6471999999999997E-2</v>
      </c>
    </row>
    <row r="141" spans="1:11" x14ac:dyDescent="0.35">
      <c r="A141" s="95"/>
      <c r="B141" s="38" t="s">
        <v>4</v>
      </c>
      <c r="C141" s="27" t="s">
        <v>28</v>
      </c>
      <c r="D141" s="27" t="s">
        <v>3</v>
      </c>
      <c r="E141" s="27" t="s">
        <v>6</v>
      </c>
      <c r="F141" s="27" t="s">
        <v>3</v>
      </c>
      <c r="G141" s="28" t="s">
        <v>25</v>
      </c>
      <c r="H141" s="42">
        <v>0.54920000000000002</v>
      </c>
      <c r="I141" s="45">
        <v>0</v>
      </c>
      <c r="J141" s="38">
        <v>9.6359E-2</v>
      </c>
      <c r="K141" s="31">
        <v>3.6471999999999997E-2</v>
      </c>
    </row>
    <row r="142" spans="1:11" ht="15" thickBot="1" x14ac:dyDescent="0.4">
      <c r="A142" s="96"/>
      <c r="B142" s="39" t="s">
        <v>4</v>
      </c>
      <c r="C142" s="32" t="s">
        <v>28</v>
      </c>
      <c r="D142" s="32" t="s">
        <v>3</v>
      </c>
      <c r="E142" s="32" t="s">
        <v>6</v>
      </c>
      <c r="F142" s="32" t="s">
        <v>3</v>
      </c>
      <c r="G142" s="40" t="s">
        <v>26</v>
      </c>
      <c r="H142" s="43">
        <v>0.63900000000000001</v>
      </c>
      <c r="I142" s="46">
        <v>0</v>
      </c>
      <c r="J142" s="39">
        <v>9.6359E-2</v>
      </c>
      <c r="K142" s="33">
        <v>3.6471999999999997E-2</v>
      </c>
    </row>
    <row r="143" spans="1:11" ht="15" thickBot="1" x14ac:dyDescent="0.4">
      <c r="A143" s="56" t="s">
        <v>62</v>
      </c>
      <c r="B143" s="55"/>
      <c r="C143" s="55"/>
      <c r="D143" s="55"/>
      <c r="E143" s="55"/>
      <c r="F143" s="55"/>
      <c r="G143" s="55"/>
      <c r="H143" s="55"/>
      <c r="I143" s="55"/>
      <c r="J143" s="55"/>
      <c r="K143" s="55"/>
    </row>
    <row r="144" spans="1:11" x14ac:dyDescent="0.35">
      <c r="A144" s="97" t="s">
        <v>53</v>
      </c>
      <c r="B144" s="36" t="s">
        <v>5</v>
      </c>
      <c r="C144" s="29" t="s">
        <v>27</v>
      </c>
      <c r="D144" s="29" t="s">
        <v>8</v>
      </c>
      <c r="E144" s="29" t="s">
        <v>7</v>
      </c>
      <c r="F144" s="29" t="s">
        <v>8</v>
      </c>
      <c r="G144" s="37" t="s">
        <v>17</v>
      </c>
      <c r="H144" s="41">
        <v>0.12989999999999999</v>
      </c>
      <c r="I144" s="91">
        <v>7.9201999999999995E-2</v>
      </c>
      <c r="J144" s="36">
        <v>0</v>
      </c>
      <c r="K144" s="30">
        <v>0</v>
      </c>
    </row>
    <row r="145" spans="1:11" x14ac:dyDescent="0.35">
      <c r="A145" s="98"/>
      <c r="B145" s="38" t="s">
        <v>5</v>
      </c>
      <c r="C145" s="27" t="s">
        <v>27</v>
      </c>
      <c r="D145" s="27" t="s">
        <v>8</v>
      </c>
      <c r="E145" s="27" t="s">
        <v>7</v>
      </c>
      <c r="F145" s="27" t="s">
        <v>8</v>
      </c>
      <c r="G145" s="28" t="s">
        <v>18</v>
      </c>
      <c r="H145" s="42">
        <v>0.15989999999999999</v>
      </c>
      <c r="I145" s="91">
        <v>7.9201999999999995E-2</v>
      </c>
      <c r="J145" s="38">
        <v>0</v>
      </c>
      <c r="K145" s="31">
        <v>0</v>
      </c>
    </row>
    <row r="146" spans="1:11" x14ac:dyDescent="0.35">
      <c r="A146" s="98"/>
      <c r="B146" s="38" t="s">
        <v>5</v>
      </c>
      <c r="C146" s="27" t="s">
        <v>27</v>
      </c>
      <c r="D146" s="27" t="s">
        <v>8</v>
      </c>
      <c r="E146" s="27" t="s">
        <v>7</v>
      </c>
      <c r="F146" s="27" t="s">
        <v>8</v>
      </c>
      <c r="G146" s="28" t="s">
        <v>19</v>
      </c>
      <c r="H146" s="42">
        <v>0.1898</v>
      </c>
      <c r="I146" s="91">
        <v>7.9201999999999995E-2</v>
      </c>
      <c r="J146" s="38">
        <v>0</v>
      </c>
      <c r="K146" s="31">
        <v>0</v>
      </c>
    </row>
    <row r="147" spans="1:11" x14ac:dyDescent="0.35">
      <c r="A147" s="98"/>
      <c r="B147" s="38" t="s">
        <v>5</v>
      </c>
      <c r="C147" s="27" t="s">
        <v>27</v>
      </c>
      <c r="D147" s="27" t="s">
        <v>8</v>
      </c>
      <c r="E147" s="27" t="s">
        <v>7</v>
      </c>
      <c r="F147" s="27" t="s">
        <v>8</v>
      </c>
      <c r="G147" s="28" t="s">
        <v>20</v>
      </c>
      <c r="H147" s="42">
        <v>0.2198</v>
      </c>
      <c r="I147" s="91">
        <v>7.9201999999999995E-2</v>
      </c>
      <c r="J147" s="38">
        <v>0</v>
      </c>
      <c r="K147" s="31">
        <v>0</v>
      </c>
    </row>
    <row r="148" spans="1:11" x14ac:dyDescent="0.35">
      <c r="A148" s="98"/>
      <c r="B148" s="38" t="s">
        <v>5</v>
      </c>
      <c r="C148" s="27" t="s">
        <v>27</v>
      </c>
      <c r="D148" s="27" t="s">
        <v>8</v>
      </c>
      <c r="E148" s="27" t="s">
        <v>7</v>
      </c>
      <c r="F148" s="27" t="s">
        <v>8</v>
      </c>
      <c r="G148" s="28" t="s">
        <v>21</v>
      </c>
      <c r="H148" s="42">
        <v>0.24970000000000001</v>
      </c>
      <c r="I148" s="91">
        <v>7.9201999999999995E-2</v>
      </c>
      <c r="J148" s="38">
        <v>0</v>
      </c>
      <c r="K148" s="31">
        <v>0</v>
      </c>
    </row>
    <row r="149" spans="1:11" x14ac:dyDescent="0.35">
      <c r="A149" s="98"/>
      <c r="B149" s="38" t="s">
        <v>5</v>
      </c>
      <c r="C149" s="27" t="s">
        <v>27</v>
      </c>
      <c r="D149" s="27" t="s">
        <v>8</v>
      </c>
      <c r="E149" s="27" t="s">
        <v>7</v>
      </c>
      <c r="F149" s="27" t="s">
        <v>8</v>
      </c>
      <c r="G149" s="28" t="s">
        <v>22</v>
      </c>
      <c r="H149" s="42">
        <v>0.2797</v>
      </c>
      <c r="I149" s="91">
        <v>7.9201999999999995E-2</v>
      </c>
      <c r="J149" s="38">
        <v>0</v>
      </c>
      <c r="K149" s="31">
        <v>0</v>
      </c>
    </row>
    <row r="150" spans="1:11" x14ac:dyDescent="0.35">
      <c r="A150" s="98"/>
      <c r="B150" s="38" t="s">
        <v>5</v>
      </c>
      <c r="C150" s="27" t="s">
        <v>27</v>
      </c>
      <c r="D150" s="27" t="s">
        <v>8</v>
      </c>
      <c r="E150" s="27" t="s">
        <v>7</v>
      </c>
      <c r="F150" s="27" t="s">
        <v>8</v>
      </c>
      <c r="G150" s="28" t="s">
        <v>23</v>
      </c>
      <c r="H150" s="42">
        <v>0.3695</v>
      </c>
      <c r="I150" s="45">
        <v>7.7138999999999999E-2</v>
      </c>
      <c r="J150" s="38">
        <v>0</v>
      </c>
      <c r="K150" s="31">
        <v>0</v>
      </c>
    </row>
    <row r="151" spans="1:11" x14ac:dyDescent="0.35">
      <c r="A151" s="98"/>
      <c r="B151" s="38" t="s">
        <v>5</v>
      </c>
      <c r="C151" s="27" t="s">
        <v>27</v>
      </c>
      <c r="D151" s="27" t="s">
        <v>8</v>
      </c>
      <c r="E151" s="27" t="s">
        <v>7</v>
      </c>
      <c r="F151" s="27" t="s">
        <v>8</v>
      </c>
      <c r="G151" s="28" t="s">
        <v>24</v>
      </c>
      <c r="H151" s="42">
        <v>0.45929999999999999</v>
      </c>
      <c r="I151" s="45">
        <v>7.7138999999999999E-2</v>
      </c>
      <c r="J151" s="38">
        <v>0</v>
      </c>
      <c r="K151" s="31">
        <v>0</v>
      </c>
    </row>
    <row r="152" spans="1:11" x14ac:dyDescent="0.35">
      <c r="A152" s="98"/>
      <c r="B152" s="38" t="s">
        <v>5</v>
      </c>
      <c r="C152" s="27" t="s">
        <v>27</v>
      </c>
      <c r="D152" s="27" t="s">
        <v>8</v>
      </c>
      <c r="E152" s="27" t="s">
        <v>7</v>
      </c>
      <c r="F152" s="27" t="s">
        <v>8</v>
      </c>
      <c r="G152" s="28" t="s">
        <v>25</v>
      </c>
      <c r="H152" s="42">
        <v>0.54920000000000002</v>
      </c>
      <c r="I152" s="45">
        <v>7.7138999999999999E-2</v>
      </c>
      <c r="J152" s="38">
        <v>0</v>
      </c>
      <c r="K152" s="31">
        <v>0</v>
      </c>
    </row>
    <row r="153" spans="1:11" ht="15" thickBot="1" x14ac:dyDescent="0.4">
      <c r="A153" s="99"/>
      <c r="B153" s="39" t="s">
        <v>5</v>
      </c>
      <c r="C153" s="32" t="s">
        <v>27</v>
      </c>
      <c r="D153" s="32" t="s">
        <v>8</v>
      </c>
      <c r="E153" s="32" t="s">
        <v>7</v>
      </c>
      <c r="F153" s="32" t="s">
        <v>8</v>
      </c>
      <c r="G153" s="40" t="s">
        <v>26</v>
      </c>
      <c r="H153" s="43">
        <v>0.63900000000000001</v>
      </c>
      <c r="I153" s="45">
        <v>7.7138999999999999E-2</v>
      </c>
      <c r="J153" s="39">
        <v>0</v>
      </c>
      <c r="K153" s="33">
        <v>0</v>
      </c>
    </row>
    <row r="154" spans="1:11" x14ac:dyDescent="0.35">
      <c r="A154" s="97" t="s">
        <v>55</v>
      </c>
      <c r="B154" s="36" t="s">
        <v>5</v>
      </c>
      <c r="C154" s="29" t="s">
        <v>27</v>
      </c>
      <c r="D154" s="29" t="s">
        <v>3</v>
      </c>
      <c r="E154" s="29" t="s">
        <v>7</v>
      </c>
      <c r="F154" s="29" t="s">
        <v>8</v>
      </c>
      <c r="G154" s="37" t="s">
        <v>17</v>
      </c>
      <c r="H154" s="41">
        <v>0.12989999999999999</v>
      </c>
      <c r="I154" s="41">
        <v>7.8393000000000004E-2</v>
      </c>
      <c r="J154" s="36">
        <v>0</v>
      </c>
      <c r="K154" s="30">
        <v>0</v>
      </c>
    </row>
    <row r="155" spans="1:11" x14ac:dyDescent="0.35">
      <c r="A155" s="98"/>
      <c r="B155" s="38" t="s">
        <v>5</v>
      </c>
      <c r="C155" s="27" t="s">
        <v>27</v>
      </c>
      <c r="D155" s="27" t="s">
        <v>3</v>
      </c>
      <c r="E155" s="27" t="s">
        <v>7</v>
      </c>
      <c r="F155" s="27" t="s">
        <v>8</v>
      </c>
      <c r="G155" s="28" t="s">
        <v>18</v>
      </c>
      <c r="H155" s="42">
        <v>0.15989999999999999</v>
      </c>
      <c r="I155" s="45">
        <v>7.8393000000000004E-2</v>
      </c>
      <c r="J155" s="38">
        <v>0</v>
      </c>
      <c r="K155" s="31">
        <v>0</v>
      </c>
    </row>
    <row r="156" spans="1:11" x14ac:dyDescent="0.35">
      <c r="A156" s="98"/>
      <c r="B156" s="38" t="s">
        <v>5</v>
      </c>
      <c r="C156" s="27" t="s">
        <v>27</v>
      </c>
      <c r="D156" s="27" t="s">
        <v>3</v>
      </c>
      <c r="E156" s="27" t="s">
        <v>7</v>
      </c>
      <c r="F156" s="27" t="s">
        <v>8</v>
      </c>
      <c r="G156" s="28" t="s">
        <v>19</v>
      </c>
      <c r="H156" s="42">
        <v>0.1898</v>
      </c>
      <c r="I156" s="45">
        <v>7.8393000000000004E-2</v>
      </c>
      <c r="J156" s="38">
        <v>0</v>
      </c>
      <c r="K156" s="31">
        <v>0</v>
      </c>
    </row>
    <row r="157" spans="1:11" x14ac:dyDescent="0.35">
      <c r="A157" s="98"/>
      <c r="B157" s="38" t="s">
        <v>5</v>
      </c>
      <c r="C157" s="27" t="s">
        <v>27</v>
      </c>
      <c r="D157" s="27" t="s">
        <v>3</v>
      </c>
      <c r="E157" s="27" t="s">
        <v>7</v>
      </c>
      <c r="F157" s="27" t="s">
        <v>8</v>
      </c>
      <c r="G157" s="28" t="s">
        <v>20</v>
      </c>
      <c r="H157" s="42">
        <v>0.2198</v>
      </c>
      <c r="I157" s="45">
        <v>7.8393000000000004E-2</v>
      </c>
      <c r="J157" s="38">
        <v>0</v>
      </c>
      <c r="K157" s="31">
        <v>0</v>
      </c>
    </row>
    <row r="158" spans="1:11" x14ac:dyDescent="0.35">
      <c r="A158" s="98"/>
      <c r="B158" s="38" t="s">
        <v>5</v>
      </c>
      <c r="C158" s="27" t="s">
        <v>27</v>
      </c>
      <c r="D158" s="27" t="s">
        <v>3</v>
      </c>
      <c r="E158" s="27" t="s">
        <v>7</v>
      </c>
      <c r="F158" s="27" t="s">
        <v>8</v>
      </c>
      <c r="G158" s="28" t="s">
        <v>21</v>
      </c>
      <c r="H158" s="42">
        <v>0.24970000000000001</v>
      </c>
      <c r="I158" s="45">
        <v>7.8393000000000004E-2</v>
      </c>
      <c r="J158" s="38">
        <v>0</v>
      </c>
      <c r="K158" s="31">
        <v>0</v>
      </c>
    </row>
    <row r="159" spans="1:11" x14ac:dyDescent="0.35">
      <c r="A159" s="98"/>
      <c r="B159" s="38" t="s">
        <v>5</v>
      </c>
      <c r="C159" s="27" t="s">
        <v>27</v>
      </c>
      <c r="D159" s="27" t="s">
        <v>3</v>
      </c>
      <c r="E159" s="27" t="s">
        <v>7</v>
      </c>
      <c r="F159" s="27" t="s">
        <v>8</v>
      </c>
      <c r="G159" s="28" t="s">
        <v>22</v>
      </c>
      <c r="H159" s="42">
        <v>0.2797</v>
      </c>
      <c r="I159" s="45">
        <v>7.8393000000000004E-2</v>
      </c>
      <c r="J159" s="38">
        <v>0</v>
      </c>
      <c r="K159" s="31">
        <v>0</v>
      </c>
    </row>
    <row r="160" spans="1:11" x14ac:dyDescent="0.35">
      <c r="A160" s="98"/>
      <c r="B160" s="38" t="s">
        <v>5</v>
      </c>
      <c r="C160" s="27" t="s">
        <v>27</v>
      </c>
      <c r="D160" s="27" t="s">
        <v>3</v>
      </c>
      <c r="E160" s="27" t="s">
        <v>7</v>
      </c>
      <c r="F160" s="27" t="s">
        <v>8</v>
      </c>
      <c r="G160" s="28" t="s">
        <v>23</v>
      </c>
      <c r="H160" s="42">
        <v>0.3695</v>
      </c>
      <c r="I160" s="45">
        <v>7.6352000000000003E-2</v>
      </c>
      <c r="J160" s="38">
        <v>0</v>
      </c>
      <c r="K160" s="31">
        <v>0</v>
      </c>
    </row>
    <row r="161" spans="1:11" x14ac:dyDescent="0.35">
      <c r="A161" s="98"/>
      <c r="B161" s="38" t="s">
        <v>5</v>
      </c>
      <c r="C161" s="27" t="s">
        <v>27</v>
      </c>
      <c r="D161" s="27" t="s">
        <v>3</v>
      </c>
      <c r="E161" s="27" t="s">
        <v>7</v>
      </c>
      <c r="F161" s="27" t="s">
        <v>8</v>
      </c>
      <c r="G161" s="28" t="s">
        <v>24</v>
      </c>
      <c r="H161" s="42">
        <v>0.45929999999999999</v>
      </c>
      <c r="I161" s="45">
        <v>7.6352000000000003E-2</v>
      </c>
      <c r="J161" s="38">
        <v>0</v>
      </c>
      <c r="K161" s="31">
        <v>0</v>
      </c>
    </row>
    <row r="162" spans="1:11" x14ac:dyDescent="0.35">
      <c r="A162" s="98"/>
      <c r="B162" s="38" t="s">
        <v>5</v>
      </c>
      <c r="C162" s="27" t="s">
        <v>27</v>
      </c>
      <c r="D162" s="27" t="s">
        <v>3</v>
      </c>
      <c r="E162" s="27" t="s">
        <v>7</v>
      </c>
      <c r="F162" s="27" t="s">
        <v>8</v>
      </c>
      <c r="G162" s="28" t="s">
        <v>25</v>
      </c>
      <c r="H162" s="42">
        <v>0.54920000000000002</v>
      </c>
      <c r="I162" s="45">
        <v>7.6352000000000003E-2</v>
      </c>
      <c r="J162" s="38">
        <v>0</v>
      </c>
      <c r="K162" s="31">
        <v>0</v>
      </c>
    </row>
    <row r="163" spans="1:11" ht="15" thickBot="1" x14ac:dyDescent="0.4">
      <c r="A163" s="99"/>
      <c r="B163" s="39" t="s">
        <v>5</v>
      </c>
      <c r="C163" s="32" t="s">
        <v>27</v>
      </c>
      <c r="D163" s="32" t="s">
        <v>3</v>
      </c>
      <c r="E163" s="32" t="s">
        <v>7</v>
      </c>
      <c r="F163" s="32" t="s">
        <v>8</v>
      </c>
      <c r="G163" s="40" t="s">
        <v>26</v>
      </c>
      <c r="H163" s="43">
        <v>0.63900000000000001</v>
      </c>
      <c r="I163" s="45">
        <v>7.6352000000000003E-2</v>
      </c>
      <c r="J163" s="39">
        <v>0</v>
      </c>
      <c r="K163" s="33">
        <v>0</v>
      </c>
    </row>
    <row r="164" spans="1:11" x14ac:dyDescent="0.35">
      <c r="A164" s="97" t="s">
        <v>56</v>
      </c>
      <c r="B164" s="36" t="s">
        <v>5</v>
      </c>
      <c r="C164" s="29" t="s">
        <v>27</v>
      </c>
      <c r="D164" s="29" t="s">
        <v>8</v>
      </c>
      <c r="E164" s="29" t="s">
        <v>6</v>
      </c>
      <c r="F164" s="29" t="s">
        <v>8</v>
      </c>
      <c r="G164" s="37" t="s">
        <v>17</v>
      </c>
      <c r="H164" s="41">
        <v>0.12989999999999999</v>
      </c>
      <c r="I164" s="41">
        <v>7.8393000000000004E-2</v>
      </c>
      <c r="J164" s="36">
        <v>0</v>
      </c>
      <c r="K164" s="30">
        <v>0</v>
      </c>
    </row>
    <row r="165" spans="1:11" x14ac:dyDescent="0.35">
      <c r="A165" s="98"/>
      <c r="B165" s="38" t="s">
        <v>5</v>
      </c>
      <c r="C165" s="27" t="s">
        <v>27</v>
      </c>
      <c r="D165" s="27" t="s">
        <v>8</v>
      </c>
      <c r="E165" s="27" t="s">
        <v>6</v>
      </c>
      <c r="F165" s="27" t="s">
        <v>8</v>
      </c>
      <c r="G165" s="28" t="s">
        <v>18</v>
      </c>
      <c r="H165" s="42">
        <v>0.15989999999999999</v>
      </c>
      <c r="I165" s="45">
        <v>7.8393000000000004E-2</v>
      </c>
      <c r="J165" s="38">
        <v>0</v>
      </c>
      <c r="K165" s="31">
        <v>0</v>
      </c>
    </row>
    <row r="166" spans="1:11" x14ac:dyDescent="0.35">
      <c r="A166" s="98"/>
      <c r="B166" s="38" t="s">
        <v>5</v>
      </c>
      <c r="C166" s="27" t="s">
        <v>27</v>
      </c>
      <c r="D166" s="27" t="s">
        <v>8</v>
      </c>
      <c r="E166" s="27" t="s">
        <v>6</v>
      </c>
      <c r="F166" s="27" t="s">
        <v>8</v>
      </c>
      <c r="G166" s="28" t="s">
        <v>19</v>
      </c>
      <c r="H166" s="42">
        <v>0.1898</v>
      </c>
      <c r="I166" s="45">
        <v>7.8393000000000004E-2</v>
      </c>
      <c r="J166" s="38">
        <v>0</v>
      </c>
      <c r="K166" s="31">
        <v>0</v>
      </c>
    </row>
    <row r="167" spans="1:11" x14ac:dyDescent="0.35">
      <c r="A167" s="98"/>
      <c r="B167" s="38" t="s">
        <v>5</v>
      </c>
      <c r="C167" s="27" t="s">
        <v>27</v>
      </c>
      <c r="D167" s="27" t="s">
        <v>8</v>
      </c>
      <c r="E167" s="27" t="s">
        <v>6</v>
      </c>
      <c r="F167" s="27" t="s">
        <v>8</v>
      </c>
      <c r="G167" s="28" t="s">
        <v>20</v>
      </c>
      <c r="H167" s="42">
        <v>0.2198</v>
      </c>
      <c r="I167" s="45">
        <v>7.8393000000000004E-2</v>
      </c>
      <c r="J167" s="38">
        <v>0</v>
      </c>
      <c r="K167" s="31">
        <v>0</v>
      </c>
    </row>
    <row r="168" spans="1:11" x14ac:dyDescent="0.35">
      <c r="A168" s="98"/>
      <c r="B168" s="38" t="s">
        <v>5</v>
      </c>
      <c r="C168" s="27" t="s">
        <v>27</v>
      </c>
      <c r="D168" s="27" t="s">
        <v>8</v>
      </c>
      <c r="E168" s="27" t="s">
        <v>6</v>
      </c>
      <c r="F168" s="27" t="s">
        <v>8</v>
      </c>
      <c r="G168" s="28" t="s">
        <v>21</v>
      </c>
      <c r="H168" s="42">
        <v>0.24970000000000001</v>
      </c>
      <c r="I168" s="45">
        <v>7.8393000000000004E-2</v>
      </c>
      <c r="J168" s="38">
        <v>0</v>
      </c>
      <c r="K168" s="31">
        <v>0</v>
      </c>
    </row>
    <row r="169" spans="1:11" x14ac:dyDescent="0.35">
      <c r="A169" s="98"/>
      <c r="B169" s="38" t="s">
        <v>5</v>
      </c>
      <c r="C169" s="27" t="s">
        <v>27</v>
      </c>
      <c r="D169" s="27" t="s">
        <v>8</v>
      </c>
      <c r="E169" s="27" t="s">
        <v>6</v>
      </c>
      <c r="F169" s="27" t="s">
        <v>8</v>
      </c>
      <c r="G169" s="28" t="s">
        <v>22</v>
      </c>
      <c r="H169" s="42">
        <v>0.2797</v>
      </c>
      <c r="I169" s="45">
        <v>7.8393000000000004E-2</v>
      </c>
      <c r="J169" s="38">
        <v>0</v>
      </c>
      <c r="K169" s="31">
        <v>0</v>
      </c>
    </row>
    <row r="170" spans="1:11" x14ac:dyDescent="0.35">
      <c r="A170" s="98"/>
      <c r="B170" s="38" t="s">
        <v>5</v>
      </c>
      <c r="C170" s="27" t="s">
        <v>27</v>
      </c>
      <c r="D170" s="27" t="s">
        <v>8</v>
      </c>
      <c r="E170" s="27" t="s">
        <v>6</v>
      </c>
      <c r="F170" s="27" t="s">
        <v>8</v>
      </c>
      <c r="G170" s="28" t="s">
        <v>23</v>
      </c>
      <c r="H170" s="42">
        <v>0.3695</v>
      </c>
      <c r="I170" s="45">
        <v>7.6352000000000003E-2</v>
      </c>
      <c r="J170" s="38">
        <v>0</v>
      </c>
      <c r="K170" s="31">
        <v>0</v>
      </c>
    </row>
    <row r="171" spans="1:11" x14ac:dyDescent="0.35">
      <c r="A171" s="98"/>
      <c r="B171" s="38" t="s">
        <v>5</v>
      </c>
      <c r="C171" s="27" t="s">
        <v>27</v>
      </c>
      <c r="D171" s="27" t="s">
        <v>8</v>
      </c>
      <c r="E171" s="27" t="s">
        <v>6</v>
      </c>
      <c r="F171" s="27" t="s">
        <v>8</v>
      </c>
      <c r="G171" s="28" t="s">
        <v>24</v>
      </c>
      <c r="H171" s="42">
        <v>0.45929999999999999</v>
      </c>
      <c r="I171" s="45">
        <v>7.6352000000000003E-2</v>
      </c>
      <c r="J171" s="38">
        <v>0</v>
      </c>
      <c r="K171" s="31">
        <v>0</v>
      </c>
    </row>
    <row r="172" spans="1:11" x14ac:dyDescent="0.35">
      <c r="A172" s="98"/>
      <c r="B172" s="38" t="s">
        <v>5</v>
      </c>
      <c r="C172" s="27" t="s">
        <v>27</v>
      </c>
      <c r="D172" s="27" t="s">
        <v>8</v>
      </c>
      <c r="E172" s="27" t="s">
        <v>6</v>
      </c>
      <c r="F172" s="27" t="s">
        <v>8</v>
      </c>
      <c r="G172" s="28" t="s">
        <v>25</v>
      </c>
      <c r="H172" s="42">
        <v>0.54920000000000002</v>
      </c>
      <c r="I172" s="45">
        <v>7.6352000000000003E-2</v>
      </c>
      <c r="J172" s="38">
        <v>0</v>
      </c>
      <c r="K172" s="31">
        <v>0</v>
      </c>
    </row>
    <row r="173" spans="1:11" ht="15" thickBot="1" x14ac:dyDescent="0.4">
      <c r="A173" s="99"/>
      <c r="B173" s="39" t="s">
        <v>5</v>
      </c>
      <c r="C173" s="32" t="s">
        <v>27</v>
      </c>
      <c r="D173" s="32" t="s">
        <v>8</v>
      </c>
      <c r="E173" s="32" t="s">
        <v>6</v>
      </c>
      <c r="F173" s="32" t="s">
        <v>8</v>
      </c>
      <c r="G173" s="40" t="s">
        <v>26</v>
      </c>
      <c r="H173" s="43">
        <v>0.63900000000000001</v>
      </c>
      <c r="I173" s="45">
        <v>7.6352000000000003E-2</v>
      </c>
      <c r="J173" s="39">
        <v>0</v>
      </c>
      <c r="K173" s="33">
        <v>0</v>
      </c>
    </row>
    <row r="174" spans="1:11" x14ac:dyDescent="0.35">
      <c r="A174" s="97" t="s">
        <v>57</v>
      </c>
      <c r="B174" s="36" t="s">
        <v>5</v>
      </c>
      <c r="C174" s="29" t="s">
        <v>27</v>
      </c>
      <c r="D174" s="29" t="s">
        <v>3</v>
      </c>
      <c r="E174" s="29" t="s">
        <v>6</v>
      </c>
      <c r="F174" s="29" t="s">
        <v>8</v>
      </c>
      <c r="G174" s="37" t="s">
        <v>17</v>
      </c>
      <c r="H174" s="41">
        <v>0.12989999999999999</v>
      </c>
      <c r="I174" s="41">
        <v>7.7585000000000001E-2</v>
      </c>
      <c r="J174" s="36">
        <v>0</v>
      </c>
      <c r="K174" s="30">
        <v>0</v>
      </c>
    </row>
    <row r="175" spans="1:11" x14ac:dyDescent="0.35">
      <c r="A175" s="98"/>
      <c r="B175" s="38" t="s">
        <v>5</v>
      </c>
      <c r="C175" s="27" t="s">
        <v>27</v>
      </c>
      <c r="D175" s="27" t="s">
        <v>3</v>
      </c>
      <c r="E175" s="27" t="s">
        <v>6</v>
      </c>
      <c r="F175" s="27" t="s">
        <v>8</v>
      </c>
      <c r="G175" s="28" t="s">
        <v>18</v>
      </c>
      <c r="H175" s="42">
        <v>0.15989999999999999</v>
      </c>
      <c r="I175" s="45">
        <v>7.7585000000000001E-2</v>
      </c>
      <c r="J175" s="38">
        <v>0</v>
      </c>
      <c r="K175" s="31">
        <v>0</v>
      </c>
    </row>
    <row r="176" spans="1:11" x14ac:dyDescent="0.35">
      <c r="A176" s="98"/>
      <c r="B176" s="38" t="s">
        <v>5</v>
      </c>
      <c r="C176" s="27" t="s">
        <v>27</v>
      </c>
      <c r="D176" s="27" t="s">
        <v>3</v>
      </c>
      <c r="E176" s="27" t="s">
        <v>6</v>
      </c>
      <c r="F176" s="27" t="s">
        <v>8</v>
      </c>
      <c r="G176" s="28" t="s">
        <v>19</v>
      </c>
      <c r="H176" s="42">
        <v>0.1898</v>
      </c>
      <c r="I176" s="45">
        <v>7.7585000000000001E-2</v>
      </c>
      <c r="J176" s="38">
        <v>0</v>
      </c>
      <c r="K176" s="31">
        <v>0</v>
      </c>
    </row>
    <row r="177" spans="1:11" x14ac:dyDescent="0.35">
      <c r="A177" s="98"/>
      <c r="B177" s="38" t="s">
        <v>5</v>
      </c>
      <c r="C177" s="27" t="s">
        <v>27</v>
      </c>
      <c r="D177" s="27" t="s">
        <v>3</v>
      </c>
      <c r="E177" s="27" t="s">
        <v>6</v>
      </c>
      <c r="F177" s="27" t="s">
        <v>8</v>
      </c>
      <c r="G177" s="28" t="s">
        <v>20</v>
      </c>
      <c r="H177" s="42">
        <v>0.2198</v>
      </c>
      <c r="I177" s="45">
        <v>7.7585000000000001E-2</v>
      </c>
      <c r="J177" s="38">
        <v>0</v>
      </c>
      <c r="K177" s="31">
        <v>0</v>
      </c>
    </row>
    <row r="178" spans="1:11" x14ac:dyDescent="0.35">
      <c r="A178" s="98"/>
      <c r="B178" s="38" t="s">
        <v>5</v>
      </c>
      <c r="C178" s="27" t="s">
        <v>27</v>
      </c>
      <c r="D178" s="27" t="s">
        <v>3</v>
      </c>
      <c r="E178" s="27" t="s">
        <v>6</v>
      </c>
      <c r="F178" s="27" t="s">
        <v>8</v>
      </c>
      <c r="G178" s="28" t="s">
        <v>21</v>
      </c>
      <c r="H178" s="42">
        <v>0.24970000000000001</v>
      </c>
      <c r="I178" s="45">
        <v>7.7585000000000001E-2</v>
      </c>
      <c r="J178" s="38">
        <v>0</v>
      </c>
      <c r="K178" s="31">
        <v>0</v>
      </c>
    </row>
    <row r="179" spans="1:11" x14ac:dyDescent="0.35">
      <c r="A179" s="98"/>
      <c r="B179" s="38" t="s">
        <v>5</v>
      </c>
      <c r="C179" s="27" t="s">
        <v>27</v>
      </c>
      <c r="D179" s="27" t="s">
        <v>3</v>
      </c>
      <c r="E179" s="27" t="s">
        <v>6</v>
      </c>
      <c r="F179" s="27" t="s">
        <v>8</v>
      </c>
      <c r="G179" s="28" t="s">
        <v>22</v>
      </c>
      <c r="H179" s="42">
        <v>0.2797</v>
      </c>
      <c r="I179" s="45">
        <v>7.7585000000000001E-2</v>
      </c>
      <c r="J179" s="38">
        <v>0</v>
      </c>
      <c r="K179" s="31">
        <v>0</v>
      </c>
    </row>
    <row r="180" spans="1:11" x14ac:dyDescent="0.35">
      <c r="A180" s="98"/>
      <c r="B180" s="38" t="s">
        <v>5</v>
      </c>
      <c r="C180" s="27" t="s">
        <v>27</v>
      </c>
      <c r="D180" s="27" t="s">
        <v>3</v>
      </c>
      <c r="E180" s="27" t="s">
        <v>6</v>
      </c>
      <c r="F180" s="27" t="s">
        <v>8</v>
      </c>
      <c r="G180" s="28" t="s">
        <v>23</v>
      </c>
      <c r="H180" s="42">
        <v>0.3695</v>
      </c>
      <c r="I180" s="45">
        <v>7.5564000000000006E-2</v>
      </c>
      <c r="J180" s="38">
        <v>0</v>
      </c>
      <c r="K180" s="31">
        <v>0</v>
      </c>
    </row>
    <row r="181" spans="1:11" x14ac:dyDescent="0.35">
      <c r="A181" s="98"/>
      <c r="B181" s="38" t="s">
        <v>5</v>
      </c>
      <c r="C181" s="27" t="s">
        <v>27</v>
      </c>
      <c r="D181" s="27" t="s">
        <v>3</v>
      </c>
      <c r="E181" s="27" t="s">
        <v>6</v>
      </c>
      <c r="F181" s="27" t="s">
        <v>8</v>
      </c>
      <c r="G181" s="28" t="s">
        <v>24</v>
      </c>
      <c r="H181" s="42">
        <v>0.45929999999999999</v>
      </c>
      <c r="I181" s="45">
        <v>7.5564000000000006E-2</v>
      </c>
      <c r="J181" s="38">
        <v>0</v>
      </c>
      <c r="K181" s="31">
        <v>0</v>
      </c>
    </row>
    <row r="182" spans="1:11" x14ac:dyDescent="0.35">
      <c r="A182" s="98"/>
      <c r="B182" s="38" t="s">
        <v>5</v>
      </c>
      <c r="C182" s="27" t="s">
        <v>27</v>
      </c>
      <c r="D182" s="27" t="s">
        <v>3</v>
      </c>
      <c r="E182" s="27" t="s">
        <v>6</v>
      </c>
      <c r="F182" s="27" t="s">
        <v>8</v>
      </c>
      <c r="G182" s="28" t="s">
        <v>25</v>
      </c>
      <c r="H182" s="42">
        <v>0.54920000000000002</v>
      </c>
      <c r="I182" s="45">
        <v>7.5564000000000006E-2</v>
      </c>
      <c r="J182" s="38">
        <v>0</v>
      </c>
      <c r="K182" s="31">
        <v>0</v>
      </c>
    </row>
    <row r="183" spans="1:11" ht="15" thickBot="1" x14ac:dyDescent="0.4">
      <c r="A183" s="99"/>
      <c r="B183" s="39" t="s">
        <v>5</v>
      </c>
      <c r="C183" s="32" t="s">
        <v>27</v>
      </c>
      <c r="D183" s="32" t="s">
        <v>3</v>
      </c>
      <c r="E183" s="32" t="s">
        <v>6</v>
      </c>
      <c r="F183" s="32" t="s">
        <v>8</v>
      </c>
      <c r="G183" s="40" t="s">
        <v>26</v>
      </c>
      <c r="H183" s="43">
        <v>0.63900000000000001</v>
      </c>
      <c r="I183" s="45">
        <v>7.5564000000000006E-2</v>
      </c>
      <c r="J183" s="39">
        <v>0</v>
      </c>
      <c r="K183" s="33">
        <v>0</v>
      </c>
    </row>
    <row r="184" spans="1:11" x14ac:dyDescent="0.35">
      <c r="A184" s="97" t="s">
        <v>58</v>
      </c>
      <c r="B184" s="36" t="s">
        <v>5</v>
      </c>
      <c r="C184" s="29" t="s">
        <v>27</v>
      </c>
      <c r="D184" s="29" t="s">
        <v>3</v>
      </c>
      <c r="E184" s="29" t="s">
        <v>7</v>
      </c>
      <c r="F184" s="29" t="s">
        <v>3</v>
      </c>
      <c r="G184" s="37" t="s">
        <v>17</v>
      </c>
      <c r="H184" s="41">
        <v>0.12989999999999999</v>
      </c>
      <c r="I184" s="41">
        <v>7.7585000000000001E-2</v>
      </c>
      <c r="J184" s="36">
        <v>0</v>
      </c>
      <c r="K184" s="30">
        <v>0</v>
      </c>
    </row>
    <row r="185" spans="1:11" x14ac:dyDescent="0.35">
      <c r="A185" s="98"/>
      <c r="B185" s="38" t="s">
        <v>5</v>
      </c>
      <c r="C185" s="27" t="s">
        <v>27</v>
      </c>
      <c r="D185" s="27" t="s">
        <v>3</v>
      </c>
      <c r="E185" s="27" t="s">
        <v>7</v>
      </c>
      <c r="F185" s="27" t="s">
        <v>3</v>
      </c>
      <c r="G185" s="28" t="s">
        <v>18</v>
      </c>
      <c r="H185" s="42">
        <v>0.15989999999999999</v>
      </c>
      <c r="I185" s="45">
        <v>7.7585000000000001E-2</v>
      </c>
      <c r="J185" s="38">
        <v>0</v>
      </c>
      <c r="K185" s="31">
        <v>0</v>
      </c>
    </row>
    <row r="186" spans="1:11" x14ac:dyDescent="0.35">
      <c r="A186" s="98"/>
      <c r="B186" s="38" t="s">
        <v>5</v>
      </c>
      <c r="C186" s="27" t="s">
        <v>27</v>
      </c>
      <c r="D186" s="27" t="s">
        <v>3</v>
      </c>
      <c r="E186" s="27" t="s">
        <v>7</v>
      </c>
      <c r="F186" s="27" t="s">
        <v>3</v>
      </c>
      <c r="G186" s="28" t="s">
        <v>19</v>
      </c>
      <c r="H186" s="42">
        <v>0.1898</v>
      </c>
      <c r="I186" s="45">
        <v>7.7585000000000001E-2</v>
      </c>
      <c r="J186" s="38">
        <v>0</v>
      </c>
      <c r="K186" s="31">
        <v>0</v>
      </c>
    </row>
    <row r="187" spans="1:11" x14ac:dyDescent="0.35">
      <c r="A187" s="98"/>
      <c r="B187" s="38" t="s">
        <v>5</v>
      </c>
      <c r="C187" s="27" t="s">
        <v>27</v>
      </c>
      <c r="D187" s="27" t="s">
        <v>3</v>
      </c>
      <c r="E187" s="27" t="s">
        <v>7</v>
      </c>
      <c r="F187" s="27" t="s">
        <v>3</v>
      </c>
      <c r="G187" s="28" t="s">
        <v>20</v>
      </c>
      <c r="H187" s="42">
        <v>0.2198</v>
      </c>
      <c r="I187" s="45">
        <v>7.7585000000000001E-2</v>
      </c>
      <c r="J187" s="38">
        <v>0</v>
      </c>
      <c r="K187" s="31">
        <v>0</v>
      </c>
    </row>
    <row r="188" spans="1:11" x14ac:dyDescent="0.35">
      <c r="A188" s="98"/>
      <c r="B188" s="38" t="s">
        <v>5</v>
      </c>
      <c r="C188" s="27" t="s">
        <v>27</v>
      </c>
      <c r="D188" s="27" t="s">
        <v>3</v>
      </c>
      <c r="E188" s="27" t="s">
        <v>7</v>
      </c>
      <c r="F188" s="27" t="s">
        <v>3</v>
      </c>
      <c r="G188" s="28" t="s">
        <v>21</v>
      </c>
      <c r="H188" s="42">
        <v>0.24970000000000001</v>
      </c>
      <c r="I188" s="45">
        <v>7.7585000000000001E-2</v>
      </c>
      <c r="J188" s="38">
        <v>0</v>
      </c>
      <c r="K188" s="31">
        <v>0</v>
      </c>
    </row>
    <row r="189" spans="1:11" x14ac:dyDescent="0.35">
      <c r="A189" s="98"/>
      <c r="B189" s="38" t="s">
        <v>5</v>
      </c>
      <c r="C189" s="27" t="s">
        <v>27</v>
      </c>
      <c r="D189" s="27" t="s">
        <v>3</v>
      </c>
      <c r="E189" s="27" t="s">
        <v>7</v>
      </c>
      <c r="F189" s="27" t="s">
        <v>3</v>
      </c>
      <c r="G189" s="28" t="s">
        <v>22</v>
      </c>
      <c r="H189" s="42">
        <v>0.2797</v>
      </c>
      <c r="I189" s="45">
        <v>7.7585000000000001E-2</v>
      </c>
      <c r="J189" s="38">
        <v>0</v>
      </c>
      <c r="K189" s="31">
        <v>0</v>
      </c>
    </row>
    <row r="190" spans="1:11" x14ac:dyDescent="0.35">
      <c r="A190" s="98"/>
      <c r="B190" s="38" t="s">
        <v>5</v>
      </c>
      <c r="C190" s="27" t="s">
        <v>27</v>
      </c>
      <c r="D190" s="27" t="s">
        <v>3</v>
      </c>
      <c r="E190" s="27" t="s">
        <v>7</v>
      </c>
      <c r="F190" s="27" t="s">
        <v>3</v>
      </c>
      <c r="G190" s="28" t="s">
        <v>23</v>
      </c>
      <c r="H190" s="42">
        <v>0.3695</v>
      </c>
      <c r="I190" s="45">
        <v>7.5564000000000006E-2</v>
      </c>
      <c r="J190" s="38">
        <v>0</v>
      </c>
      <c r="K190" s="31">
        <v>0</v>
      </c>
    </row>
    <row r="191" spans="1:11" x14ac:dyDescent="0.35">
      <c r="A191" s="98"/>
      <c r="B191" s="38" t="s">
        <v>5</v>
      </c>
      <c r="C191" s="27" t="s">
        <v>27</v>
      </c>
      <c r="D191" s="27" t="s">
        <v>3</v>
      </c>
      <c r="E191" s="27" t="s">
        <v>7</v>
      </c>
      <c r="F191" s="27" t="s">
        <v>3</v>
      </c>
      <c r="G191" s="28" t="s">
        <v>24</v>
      </c>
      <c r="H191" s="42">
        <v>0.45929999999999999</v>
      </c>
      <c r="I191" s="45">
        <v>7.5564000000000006E-2</v>
      </c>
      <c r="J191" s="38">
        <v>0</v>
      </c>
      <c r="K191" s="31">
        <v>0</v>
      </c>
    </row>
    <row r="192" spans="1:11" x14ac:dyDescent="0.35">
      <c r="A192" s="98"/>
      <c r="B192" s="38" t="s">
        <v>5</v>
      </c>
      <c r="C192" s="27" t="s">
        <v>27</v>
      </c>
      <c r="D192" s="27" t="s">
        <v>3</v>
      </c>
      <c r="E192" s="27" t="s">
        <v>7</v>
      </c>
      <c r="F192" s="27" t="s">
        <v>3</v>
      </c>
      <c r="G192" s="28" t="s">
        <v>25</v>
      </c>
      <c r="H192" s="42">
        <v>0.54920000000000002</v>
      </c>
      <c r="I192" s="45">
        <v>7.5564000000000006E-2</v>
      </c>
      <c r="J192" s="38">
        <v>0</v>
      </c>
      <c r="K192" s="31">
        <v>0</v>
      </c>
    </row>
    <row r="193" spans="1:11" ht="15" thickBot="1" x14ac:dyDescent="0.4">
      <c r="A193" s="99"/>
      <c r="B193" s="39" t="s">
        <v>5</v>
      </c>
      <c r="C193" s="32" t="s">
        <v>27</v>
      </c>
      <c r="D193" s="32" t="s">
        <v>3</v>
      </c>
      <c r="E193" s="32" t="s">
        <v>7</v>
      </c>
      <c r="F193" s="32" t="s">
        <v>3</v>
      </c>
      <c r="G193" s="40" t="s">
        <v>26</v>
      </c>
      <c r="H193" s="43">
        <v>0.63900000000000001</v>
      </c>
      <c r="I193" s="45">
        <v>7.5564000000000006E-2</v>
      </c>
      <c r="J193" s="39">
        <v>0</v>
      </c>
      <c r="K193" s="33">
        <v>0</v>
      </c>
    </row>
    <row r="194" spans="1:11" x14ac:dyDescent="0.35">
      <c r="A194" s="97" t="s">
        <v>59</v>
      </c>
      <c r="B194" s="36" t="s">
        <v>5</v>
      </c>
      <c r="C194" s="29" t="s">
        <v>27</v>
      </c>
      <c r="D194" s="29" t="s">
        <v>8</v>
      </c>
      <c r="E194" s="29" t="s">
        <v>6</v>
      </c>
      <c r="F194" s="29" t="s">
        <v>3</v>
      </c>
      <c r="G194" s="37" t="s">
        <v>17</v>
      </c>
      <c r="H194" s="41">
        <v>0.12989999999999999</v>
      </c>
      <c r="I194" s="41">
        <v>7.7585000000000001E-2</v>
      </c>
      <c r="J194" s="36">
        <v>0</v>
      </c>
      <c r="K194" s="30">
        <v>0</v>
      </c>
    </row>
    <row r="195" spans="1:11" x14ac:dyDescent="0.35">
      <c r="A195" s="98"/>
      <c r="B195" s="38" t="s">
        <v>5</v>
      </c>
      <c r="C195" s="27" t="s">
        <v>27</v>
      </c>
      <c r="D195" s="27" t="s">
        <v>8</v>
      </c>
      <c r="E195" s="27" t="s">
        <v>6</v>
      </c>
      <c r="F195" s="27" t="s">
        <v>3</v>
      </c>
      <c r="G195" s="28" t="s">
        <v>18</v>
      </c>
      <c r="H195" s="42">
        <v>0.15989999999999999</v>
      </c>
      <c r="I195" s="45">
        <v>7.7585000000000001E-2</v>
      </c>
      <c r="J195" s="38">
        <v>0</v>
      </c>
      <c r="K195" s="31">
        <v>0</v>
      </c>
    </row>
    <row r="196" spans="1:11" x14ac:dyDescent="0.35">
      <c r="A196" s="98"/>
      <c r="B196" s="38" t="s">
        <v>5</v>
      </c>
      <c r="C196" s="27" t="s">
        <v>27</v>
      </c>
      <c r="D196" s="27" t="s">
        <v>8</v>
      </c>
      <c r="E196" s="27" t="s">
        <v>6</v>
      </c>
      <c r="F196" s="27" t="s">
        <v>3</v>
      </c>
      <c r="G196" s="28" t="s">
        <v>19</v>
      </c>
      <c r="H196" s="42">
        <v>0.1898</v>
      </c>
      <c r="I196" s="45">
        <v>7.7585000000000001E-2</v>
      </c>
      <c r="J196" s="38">
        <v>0</v>
      </c>
      <c r="K196" s="31">
        <v>0</v>
      </c>
    </row>
    <row r="197" spans="1:11" x14ac:dyDescent="0.35">
      <c r="A197" s="98"/>
      <c r="B197" s="38" t="s">
        <v>5</v>
      </c>
      <c r="C197" s="27" t="s">
        <v>27</v>
      </c>
      <c r="D197" s="27" t="s">
        <v>8</v>
      </c>
      <c r="E197" s="27" t="s">
        <v>6</v>
      </c>
      <c r="F197" s="27" t="s">
        <v>3</v>
      </c>
      <c r="G197" s="28" t="s">
        <v>20</v>
      </c>
      <c r="H197" s="42">
        <v>0.2198</v>
      </c>
      <c r="I197" s="45">
        <v>7.7585000000000001E-2</v>
      </c>
      <c r="J197" s="38">
        <v>0</v>
      </c>
      <c r="K197" s="31">
        <v>0</v>
      </c>
    </row>
    <row r="198" spans="1:11" x14ac:dyDescent="0.35">
      <c r="A198" s="98"/>
      <c r="B198" s="38" t="s">
        <v>5</v>
      </c>
      <c r="C198" s="27" t="s">
        <v>27</v>
      </c>
      <c r="D198" s="27" t="s">
        <v>8</v>
      </c>
      <c r="E198" s="27" t="s">
        <v>6</v>
      </c>
      <c r="F198" s="27" t="s">
        <v>3</v>
      </c>
      <c r="G198" s="28" t="s">
        <v>21</v>
      </c>
      <c r="H198" s="42">
        <v>0.24970000000000001</v>
      </c>
      <c r="I198" s="45">
        <v>7.7585000000000001E-2</v>
      </c>
      <c r="J198" s="38">
        <v>0</v>
      </c>
      <c r="K198" s="31">
        <v>0</v>
      </c>
    </row>
    <row r="199" spans="1:11" x14ac:dyDescent="0.35">
      <c r="A199" s="98"/>
      <c r="B199" s="38" t="s">
        <v>5</v>
      </c>
      <c r="C199" s="27" t="s">
        <v>27</v>
      </c>
      <c r="D199" s="27" t="s">
        <v>8</v>
      </c>
      <c r="E199" s="27" t="s">
        <v>6</v>
      </c>
      <c r="F199" s="27" t="s">
        <v>3</v>
      </c>
      <c r="G199" s="28" t="s">
        <v>22</v>
      </c>
      <c r="H199" s="42">
        <v>0.2797</v>
      </c>
      <c r="I199" s="45">
        <v>7.7585000000000001E-2</v>
      </c>
      <c r="J199" s="38">
        <v>0</v>
      </c>
      <c r="K199" s="31">
        <v>0</v>
      </c>
    </row>
    <row r="200" spans="1:11" x14ac:dyDescent="0.35">
      <c r="A200" s="98"/>
      <c r="B200" s="38" t="s">
        <v>5</v>
      </c>
      <c r="C200" s="27" t="s">
        <v>27</v>
      </c>
      <c r="D200" s="27" t="s">
        <v>8</v>
      </c>
      <c r="E200" s="27" t="s">
        <v>6</v>
      </c>
      <c r="F200" s="27" t="s">
        <v>3</v>
      </c>
      <c r="G200" s="28" t="s">
        <v>23</v>
      </c>
      <c r="H200" s="42">
        <v>0.3695</v>
      </c>
      <c r="I200" s="45">
        <v>7.5564000000000006E-2</v>
      </c>
      <c r="J200" s="38">
        <v>0</v>
      </c>
      <c r="K200" s="31">
        <v>0</v>
      </c>
    </row>
    <row r="201" spans="1:11" x14ac:dyDescent="0.35">
      <c r="A201" s="98"/>
      <c r="B201" s="38" t="s">
        <v>5</v>
      </c>
      <c r="C201" s="27" t="s">
        <v>27</v>
      </c>
      <c r="D201" s="27" t="s">
        <v>8</v>
      </c>
      <c r="E201" s="27" t="s">
        <v>6</v>
      </c>
      <c r="F201" s="27" t="s">
        <v>3</v>
      </c>
      <c r="G201" s="28" t="s">
        <v>24</v>
      </c>
      <c r="H201" s="42">
        <v>0.45929999999999999</v>
      </c>
      <c r="I201" s="45">
        <v>7.5564000000000006E-2</v>
      </c>
      <c r="J201" s="38">
        <v>0</v>
      </c>
      <c r="K201" s="31">
        <v>0</v>
      </c>
    </row>
    <row r="202" spans="1:11" x14ac:dyDescent="0.35">
      <c r="A202" s="98"/>
      <c r="B202" s="38" t="s">
        <v>5</v>
      </c>
      <c r="C202" s="27" t="s">
        <v>27</v>
      </c>
      <c r="D202" s="27" t="s">
        <v>8</v>
      </c>
      <c r="E202" s="27" t="s">
        <v>6</v>
      </c>
      <c r="F202" s="27" t="s">
        <v>3</v>
      </c>
      <c r="G202" s="28" t="s">
        <v>25</v>
      </c>
      <c r="H202" s="42">
        <v>0.54920000000000002</v>
      </c>
      <c r="I202" s="45">
        <v>7.5564000000000006E-2</v>
      </c>
      <c r="J202" s="38">
        <v>0</v>
      </c>
      <c r="K202" s="31">
        <v>0</v>
      </c>
    </row>
    <row r="203" spans="1:11" ht="15" thickBot="1" x14ac:dyDescent="0.4">
      <c r="A203" s="99"/>
      <c r="B203" s="39" t="s">
        <v>5</v>
      </c>
      <c r="C203" s="32" t="s">
        <v>27</v>
      </c>
      <c r="D203" s="32" t="s">
        <v>8</v>
      </c>
      <c r="E203" s="32" t="s">
        <v>6</v>
      </c>
      <c r="F203" s="32" t="s">
        <v>3</v>
      </c>
      <c r="G203" s="40" t="s">
        <v>26</v>
      </c>
      <c r="H203" s="43">
        <v>0.63900000000000001</v>
      </c>
      <c r="I203" s="45">
        <v>7.5564000000000006E-2</v>
      </c>
      <c r="J203" s="39">
        <v>0</v>
      </c>
      <c r="K203" s="33">
        <v>0</v>
      </c>
    </row>
    <row r="204" spans="1:11" x14ac:dyDescent="0.35">
      <c r="A204" s="94" t="s">
        <v>60</v>
      </c>
      <c r="B204" s="36" t="s">
        <v>5</v>
      </c>
      <c r="C204" s="29" t="s">
        <v>27</v>
      </c>
      <c r="D204" s="29" t="s">
        <v>3</v>
      </c>
      <c r="E204" s="29" t="s">
        <v>6</v>
      </c>
      <c r="F204" s="29" t="s">
        <v>3</v>
      </c>
      <c r="G204" s="37" t="s">
        <v>17</v>
      </c>
      <c r="H204" s="41">
        <v>0.12989999999999999</v>
      </c>
      <c r="I204" s="41">
        <v>7.6776999999999998E-2</v>
      </c>
      <c r="J204" s="36">
        <v>0</v>
      </c>
      <c r="K204" s="30">
        <v>0</v>
      </c>
    </row>
    <row r="205" spans="1:11" x14ac:dyDescent="0.35">
      <c r="A205" s="95"/>
      <c r="B205" s="38" t="s">
        <v>5</v>
      </c>
      <c r="C205" s="27" t="s">
        <v>27</v>
      </c>
      <c r="D205" s="27" t="s">
        <v>3</v>
      </c>
      <c r="E205" s="27" t="s">
        <v>6</v>
      </c>
      <c r="F205" s="27" t="s">
        <v>3</v>
      </c>
      <c r="G205" s="28" t="s">
        <v>18</v>
      </c>
      <c r="H205" s="42">
        <v>0.15989999999999999</v>
      </c>
      <c r="I205" s="45">
        <v>7.6776999999999998E-2</v>
      </c>
      <c r="J205" s="38">
        <v>0</v>
      </c>
      <c r="K205" s="31">
        <v>0</v>
      </c>
    </row>
    <row r="206" spans="1:11" x14ac:dyDescent="0.35">
      <c r="A206" s="95"/>
      <c r="B206" s="38" t="s">
        <v>5</v>
      </c>
      <c r="C206" s="27" t="s">
        <v>27</v>
      </c>
      <c r="D206" s="27" t="s">
        <v>3</v>
      </c>
      <c r="E206" s="27" t="s">
        <v>6</v>
      </c>
      <c r="F206" s="27" t="s">
        <v>3</v>
      </c>
      <c r="G206" s="28" t="s">
        <v>19</v>
      </c>
      <c r="H206" s="42">
        <v>0.1898</v>
      </c>
      <c r="I206" s="45">
        <v>7.6776999999999998E-2</v>
      </c>
      <c r="J206" s="38">
        <v>0</v>
      </c>
      <c r="K206" s="31">
        <v>0</v>
      </c>
    </row>
    <row r="207" spans="1:11" x14ac:dyDescent="0.35">
      <c r="A207" s="95"/>
      <c r="B207" s="38" t="s">
        <v>5</v>
      </c>
      <c r="C207" s="27" t="s">
        <v>27</v>
      </c>
      <c r="D207" s="27" t="s">
        <v>3</v>
      </c>
      <c r="E207" s="27" t="s">
        <v>6</v>
      </c>
      <c r="F207" s="27" t="s">
        <v>3</v>
      </c>
      <c r="G207" s="28" t="s">
        <v>20</v>
      </c>
      <c r="H207" s="42">
        <v>0.2198</v>
      </c>
      <c r="I207" s="45">
        <v>7.6776999999999998E-2</v>
      </c>
      <c r="J207" s="38">
        <v>0</v>
      </c>
      <c r="K207" s="31">
        <v>0</v>
      </c>
    </row>
    <row r="208" spans="1:11" x14ac:dyDescent="0.35">
      <c r="A208" s="95"/>
      <c r="B208" s="38" t="s">
        <v>5</v>
      </c>
      <c r="C208" s="27" t="s">
        <v>27</v>
      </c>
      <c r="D208" s="27" t="s">
        <v>3</v>
      </c>
      <c r="E208" s="27" t="s">
        <v>6</v>
      </c>
      <c r="F208" s="27" t="s">
        <v>3</v>
      </c>
      <c r="G208" s="28" t="s">
        <v>21</v>
      </c>
      <c r="H208" s="42">
        <v>0.24970000000000001</v>
      </c>
      <c r="I208" s="45">
        <v>7.6776999999999998E-2</v>
      </c>
      <c r="J208" s="38">
        <v>0</v>
      </c>
      <c r="K208" s="31">
        <v>0</v>
      </c>
    </row>
    <row r="209" spans="1:11" x14ac:dyDescent="0.35">
      <c r="A209" s="95"/>
      <c r="B209" s="38" t="s">
        <v>5</v>
      </c>
      <c r="C209" s="27" t="s">
        <v>27</v>
      </c>
      <c r="D209" s="27" t="s">
        <v>3</v>
      </c>
      <c r="E209" s="27" t="s">
        <v>6</v>
      </c>
      <c r="F209" s="27" t="s">
        <v>3</v>
      </c>
      <c r="G209" s="28" t="s">
        <v>22</v>
      </c>
      <c r="H209" s="42">
        <v>0.2797</v>
      </c>
      <c r="I209" s="45">
        <v>7.6776999999999998E-2</v>
      </c>
      <c r="J209" s="38">
        <v>0</v>
      </c>
      <c r="K209" s="31">
        <v>0</v>
      </c>
    </row>
    <row r="210" spans="1:11" x14ac:dyDescent="0.35">
      <c r="A210" s="95"/>
      <c r="B210" s="38" t="s">
        <v>5</v>
      </c>
      <c r="C210" s="27" t="s">
        <v>27</v>
      </c>
      <c r="D210" s="27" t="s">
        <v>3</v>
      </c>
      <c r="E210" s="27" t="s">
        <v>6</v>
      </c>
      <c r="F210" s="27" t="s">
        <v>3</v>
      </c>
      <c r="G210" s="28" t="s">
        <v>23</v>
      </c>
      <c r="H210" s="42">
        <v>0.3695</v>
      </c>
      <c r="I210" s="45">
        <v>7.4776999999999996E-2</v>
      </c>
      <c r="J210" s="38">
        <v>0</v>
      </c>
      <c r="K210" s="31">
        <v>0</v>
      </c>
    </row>
    <row r="211" spans="1:11" x14ac:dyDescent="0.35">
      <c r="A211" s="95"/>
      <c r="B211" s="38" t="s">
        <v>5</v>
      </c>
      <c r="C211" s="27" t="s">
        <v>27</v>
      </c>
      <c r="D211" s="27" t="s">
        <v>3</v>
      </c>
      <c r="E211" s="27" t="s">
        <v>6</v>
      </c>
      <c r="F211" s="27" t="s">
        <v>3</v>
      </c>
      <c r="G211" s="28" t="s">
        <v>24</v>
      </c>
      <c r="H211" s="42">
        <v>0.45929999999999999</v>
      </c>
      <c r="I211" s="45">
        <v>7.4776999999999996E-2</v>
      </c>
      <c r="J211" s="38">
        <v>0</v>
      </c>
      <c r="K211" s="31">
        <v>0</v>
      </c>
    </row>
    <row r="212" spans="1:11" x14ac:dyDescent="0.35">
      <c r="A212" s="95"/>
      <c r="B212" s="38" t="s">
        <v>5</v>
      </c>
      <c r="C212" s="27" t="s">
        <v>27</v>
      </c>
      <c r="D212" s="27" t="s">
        <v>3</v>
      </c>
      <c r="E212" s="27" t="s">
        <v>6</v>
      </c>
      <c r="F212" s="27" t="s">
        <v>3</v>
      </c>
      <c r="G212" s="28" t="s">
        <v>25</v>
      </c>
      <c r="H212" s="42">
        <v>0.54920000000000002</v>
      </c>
      <c r="I212" s="45">
        <v>7.4776999999999996E-2</v>
      </c>
      <c r="J212" s="38">
        <v>0</v>
      </c>
      <c r="K212" s="31">
        <v>0</v>
      </c>
    </row>
    <row r="213" spans="1:11" ht="15" thickBot="1" x14ac:dyDescent="0.4">
      <c r="A213" s="96"/>
      <c r="B213" s="39" t="s">
        <v>5</v>
      </c>
      <c r="C213" s="32" t="s">
        <v>27</v>
      </c>
      <c r="D213" s="32" t="s">
        <v>3</v>
      </c>
      <c r="E213" s="32" t="s">
        <v>6</v>
      </c>
      <c r="F213" s="32" t="s">
        <v>3</v>
      </c>
      <c r="G213" s="40" t="s">
        <v>26</v>
      </c>
      <c r="H213" s="43">
        <v>0.63900000000000001</v>
      </c>
      <c r="I213" s="45">
        <v>7.4776999999999996E-2</v>
      </c>
      <c r="J213" s="39">
        <v>0</v>
      </c>
      <c r="K213" s="33">
        <v>0</v>
      </c>
    </row>
    <row r="214" spans="1:11" x14ac:dyDescent="0.35">
      <c r="A214" s="97" t="s">
        <v>53</v>
      </c>
      <c r="B214" s="36" t="s">
        <v>5</v>
      </c>
      <c r="C214" s="29" t="s">
        <v>28</v>
      </c>
      <c r="D214" s="29" t="s">
        <v>8</v>
      </c>
      <c r="E214" s="29" t="s">
        <v>7</v>
      </c>
      <c r="F214" s="29" t="s">
        <v>8</v>
      </c>
      <c r="G214" s="37" t="s">
        <v>17</v>
      </c>
      <c r="H214" s="41" t="s">
        <v>2</v>
      </c>
      <c r="I214" s="44">
        <v>0</v>
      </c>
      <c r="J214" s="36" t="s">
        <v>2</v>
      </c>
      <c r="K214" s="30" t="s">
        <v>2</v>
      </c>
    </row>
    <row r="215" spans="1:11" x14ac:dyDescent="0.35">
      <c r="A215" s="98"/>
      <c r="B215" s="38" t="s">
        <v>5</v>
      </c>
      <c r="C215" s="27" t="s">
        <v>28</v>
      </c>
      <c r="D215" s="27" t="s">
        <v>8</v>
      </c>
      <c r="E215" s="27" t="s">
        <v>7</v>
      </c>
      <c r="F215" s="27" t="s">
        <v>8</v>
      </c>
      <c r="G215" s="28" t="s">
        <v>18</v>
      </c>
      <c r="H215" s="42" t="s">
        <v>2</v>
      </c>
      <c r="I215" s="45">
        <v>0</v>
      </c>
      <c r="J215" s="38" t="s">
        <v>2</v>
      </c>
      <c r="K215" s="31" t="s">
        <v>2</v>
      </c>
    </row>
    <row r="216" spans="1:11" x14ac:dyDescent="0.35">
      <c r="A216" s="98"/>
      <c r="B216" s="38" t="s">
        <v>5</v>
      </c>
      <c r="C216" s="27" t="s">
        <v>28</v>
      </c>
      <c r="D216" s="27" t="s">
        <v>8</v>
      </c>
      <c r="E216" s="27" t="s">
        <v>7</v>
      </c>
      <c r="F216" s="27" t="s">
        <v>8</v>
      </c>
      <c r="G216" s="28" t="s">
        <v>19</v>
      </c>
      <c r="H216" s="42">
        <v>0.1898</v>
      </c>
      <c r="I216" s="45">
        <v>0</v>
      </c>
      <c r="J216" s="38">
        <v>9.9415000000000003E-2</v>
      </c>
      <c r="K216" s="31">
        <v>3.8911000000000001E-2</v>
      </c>
    </row>
    <row r="217" spans="1:11" x14ac:dyDescent="0.35">
      <c r="A217" s="98"/>
      <c r="B217" s="38" t="s">
        <v>5</v>
      </c>
      <c r="C217" s="27" t="s">
        <v>28</v>
      </c>
      <c r="D217" s="27" t="s">
        <v>8</v>
      </c>
      <c r="E217" s="27" t="s">
        <v>7</v>
      </c>
      <c r="F217" s="27" t="s">
        <v>8</v>
      </c>
      <c r="G217" s="28" t="s">
        <v>20</v>
      </c>
      <c r="H217" s="42">
        <v>0.2198</v>
      </c>
      <c r="I217" s="45">
        <v>0</v>
      </c>
      <c r="J217" s="38">
        <v>9.9415000000000003E-2</v>
      </c>
      <c r="K217" s="31">
        <v>3.8911000000000001E-2</v>
      </c>
    </row>
    <row r="218" spans="1:11" x14ac:dyDescent="0.35">
      <c r="A218" s="98"/>
      <c r="B218" s="38" t="s">
        <v>5</v>
      </c>
      <c r="C218" s="27" t="s">
        <v>28</v>
      </c>
      <c r="D218" s="27" t="s">
        <v>8</v>
      </c>
      <c r="E218" s="27" t="s">
        <v>7</v>
      </c>
      <c r="F218" s="27" t="s">
        <v>8</v>
      </c>
      <c r="G218" s="28" t="s">
        <v>21</v>
      </c>
      <c r="H218" s="42">
        <v>0.24970000000000001</v>
      </c>
      <c r="I218" s="45">
        <v>0</v>
      </c>
      <c r="J218" s="38">
        <v>9.9415000000000003E-2</v>
      </c>
      <c r="K218" s="31">
        <v>3.8911000000000001E-2</v>
      </c>
    </row>
    <row r="219" spans="1:11" x14ac:dyDescent="0.35">
      <c r="A219" s="98"/>
      <c r="B219" s="38" t="s">
        <v>5</v>
      </c>
      <c r="C219" s="27" t="s">
        <v>28</v>
      </c>
      <c r="D219" s="27" t="s">
        <v>8</v>
      </c>
      <c r="E219" s="27" t="s">
        <v>7</v>
      </c>
      <c r="F219" s="27" t="s">
        <v>8</v>
      </c>
      <c r="G219" s="28" t="s">
        <v>22</v>
      </c>
      <c r="H219" s="42">
        <v>0.2797</v>
      </c>
      <c r="I219" s="45">
        <v>0</v>
      </c>
      <c r="J219" s="38">
        <v>9.9415000000000003E-2</v>
      </c>
      <c r="K219" s="31">
        <v>3.8911000000000001E-2</v>
      </c>
    </row>
    <row r="220" spans="1:11" x14ac:dyDescent="0.35">
      <c r="A220" s="98"/>
      <c r="B220" s="38" t="s">
        <v>5</v>
      </c>
      <c r="C220" s="27" t="s">
        <v>28</v>
      </c>
      <c r="D220" s="27" t="s">
        <v>8</v>
      </c>
      <c r="E220" s="27" t="s">
        <v>7</v>
      </c>
      <c r="F220" s="27" t="s">
        <v>8</v>
      </c>
      <c r="G220" s="28" t="s">
        <v>23</v>
      </c>
      <c r="H220" s="42">
        <v>0.3695</v>
      </c>
      <c r="I220" s="45">
        <v>0</v>
      </c>
      <c r="J220" s="38">
        <v>9.7351999999999994E-2</v>
      </c>
      <c r="K220" s="31">
        <v>3.6847999999999999E-2</v>
      </c>
    </row>
    <row r="221" spans="1:11" x14ac:dyDescent="0.35">
      <c r="A221" s="98"/>
      <c r="B221" s="38" t="s">
        <v>5</v>
      </c>
      <c r="C221" s="27" t="s">
        <v>28</v>
      </c>
      <c r="D221" s="27" t="s">
        <v>8</v>
      </c>
      <c r="E221" s="27" t="s">
        <v>7</v>
      </c>
      <c r="F221" s="27" t="s">
        <v>8</v>
      </c>
      <c r="G221" s="28" t="s">
        <v>24</v>
      </c>
      <c r="H221" s="42">
        <v>0.45929999999999999</v>
      </c>
      <c r="I221" s="45">
        <v>0</v>
      </c>
      <c r="J221" s="38">
        <v>9.7351999999999994E-2</v>
      </c>
      <c r="K221" s="31">
        <v>3.6847999999999999E-2</v>
      </c>
    </row>
    <row r="222" spans="1:11" x14ac:dyDescent="0.35">
      <c r="A222" s="98"/>
      <c r="B222" s="38" t="s">
        <v>5</v>
      </c>
      <c r="C222" s="27" t="s">
        <v>28</v>
      </c>
      <c r="D222" s="27" t="s">
        <v>8</v>
      </c>
      <c r="E222" s="27" t="s">
        <v>7</v>
      </c>
      <c r="F222" s="27" t="s">
        <v>8</v>
      </c>
      <c r="G222" s="28" t="s">
        <v>25</v>
      </c>
      <c r="H222" s="42">
        <v>0.54920000000000002</v>
      </c>
      <c r="I222" s="45">
        <v>0</v>
      </c>
      <c r="J222" s="38">
        <v>9.7351999999999994E-2</v>
      </c>
      <c r="K222" s="31">
        <v>3.6847999999999999E-2</v>
      </c>
    </row>
    <row r="223" spans="1:11" ht="15" thickBot="1" x14ac:dyDescent="0.4">
      <c r="A223" s="99"/>
      <c r="B223" s="39" t="s">
        <v>5</v>
      </c>
      <c r="C223" s="32" t="s">
        <v>28</v>
      </c>
      <c r="D223" s="32" t="s">
        <v>8</v>
      </c>
      <c r="E223" s="32" t="s">
        <v>7</v>
      </c>
      <c r="F223" s="32" t="s">
        <v>8</v>
      </c>
      <c r="G223" s="40" t="s">
        <v>26</v>
      </c>
      <c r="H223" s="43">
        <v>0.63900000000000001</v>
      </c>
      <c r="I223" s="46">
        <v>0</v>
      </c>
      <c r="J223" s="38">
        <v>9.7351999999999994E-2</v>
      </c>
      <c r="K223" s="31">
        <v>3.6847999999999999E-2</v>
      </c>
    </row>
    <row r="224" spans="1:11" x14ac:dyDescent="0.35">
      <c r="A224" s="97" t="s">
        <v>55</v>
      </c>
      <c r="B224" s="36" t="s">
        <v>5</v>
      </c>
      <c r="C224" s="29" t="s">
        <v>28</v>
      </c>
      <c r="D224" s="29" t="s">
        <v>3</v>
      </c>
      <c r="E224" s="29" t="s">
        <v>7</v>
      </c>
      <c r="F224" s="29" t="s">
        <v>8</v>
      </c>
      <c r="G224" s="37" t="s">
        <v>17</v>
      </c>
      <c r="H224" s="41" t="s">
        <v>2</v>
      </c>
      <c r="I224" s="44">
        <v>0</v>
      </c>
      <c r="J224" s="36" t="s">
        <v>2</v>
      </c>
      <c r="K224" s="30" t="s">
        <v>2</v>
      </c>
    </row>
    <row r="225" spans="1:11" ht="15.5" customHeight="1" x14ac:dyDescent="0.35">
      <c r="A225" s="98"/>
      <c r="B225" s="38" t="s">
        <v>5</v>
      </c>
      <c r="C225" s="27" t="s">
        <v>28</v>
      </c>
      <c r="D225" s="27" t="s">
        <v>3</v>
      </c>
      <c r="E225" s="27" t="s">
        <v>7</v>
      </c>
      <c r="F225" s="27" t="s">
        <v>8</v>
      </c>
      <c r="G225" s="28" t="s">
        <v>18</v>
      </c>
      <c r="H225" s="42" t="s">
        <v>2</v>
      </c>
      <c r="I225" s="45">
        <v>0</v>
      </c>
      <c r="J225" s="38" t="s">
        <v>2</v>
      </c>
      <c r="K225" s="31" t="s">
        <v>2</v>
      </c>
    </row>
    <row r="226" spans="1:11" x14ac:dyDescent="0.35">
      <c r="A226" s="98"/>
      <c r="B226" s="38" t="s">
        <v>5</v>
      </c>
      <c r="C226" s="27" t="s">
        <v>28</v>
      </c>
      <c r="D226" s="27" t="s">
        <v>3</v>
      </c>
      <c r="E226" s="27" t="s">
        <v>7</v>
      </c>
      <c r="F226" s="27" t="s">
        <v>8</v>
      </c>
      <c r="G226" s="28" t="s">
        <v>19</v>
      </c>
      <c r="H226" s="42">
        <v>0.1898</v>
      </c>
      <c r="I226" s="45">
        <v>0</v>
      </c>
      <c r="J226" s="38">
        <v>9.8401000000000002E-2</v>
      </c>
      <c r="K226" s="31">
        <v>3.8514E-2</v>
      </c>
    </row>
    <row r="227" spans="1:11" x14ac:dyDescent="0.35">
      <c r="A227" s="98"/>
      <c r="B227" s="38" t="s">
        <v>5</v>
      </c>
      <c r="C227" s="27" t="s">
        <v>28</v>
      </c>
      <c r="D227" s="27" t="s">
        <v>3</v>
      </c>
      <c r="E227" s="27" t="s">
        <v>7</v>
      </c>
      <c r="F227" s="27" t="s">
        <v>8</v>
      </c>
      <c r="G227" s="28" t="s">
        <v>20</v>
      </c>
      <c r="H227" s="42">
        <v>0.2198</v>
      </c>
      <c r="I227" s="45">
        <v>0</v>
      </c>
      <c r="J227" s="38">
        <v>9.8401000000000002E-2</v>
      </c>
      <c r="K227" s="31">
        <v>3.8514E-2</v>
      </c>
    </row>
    <row r="228" spans="1:11" x14ac:dyDescent="0.35">
      <c r="A228" s="98"/>
      <c r="B228" s="38" t="s">
        <v>5</v>
      </c>
      <c r="C228" s="27" t="s">
        <v>28</v>
      </c>
      <c r="D228" s="27" t="s">
        <v>3</v>
      </c>
      <c r="E228" s="27" t="s">
        <v>7</v>
      </c>
      <c r="F228" s="27" t="s">
        <v>8</v>
      </c>
      <c r="G228" s="28" t="s">
        <v>21</v>
      </c>
      <c r="H228" s="42">
        <v>0.24970000000000001</v>
      </c>
      <c r="I228" s="45">
        <v>0</v>
      </c>
      <c r="J228" s="38">
        <v>9.8401000000000002E-2</v>
      </c>
      <c r="K228" s="31">
        <v>3.8514E-2</v>
      </c>
    </row>
    <row r="229" spans="1:11" x14ac:dyDescent="0.35">
      <c r="A229" s="98"/>
      <c r="B229" s="38" t="s">
        <v>5</v>
      </c>
      <c r="C229" s="27" t="s">
        <v>28</v>
      </c>
      <c r="D229" s="27" t="s">
        <v>3</v>
      </c>
      <c r="E229" s="27" t="s">
        <v>7</v>
      </c>
      <c r="F229" s="27" t="s">
        <v>8</v>
      </c>
      <c r="G229" s="28" t="s">
        <v>22</v>
      </c>
      <c r="H229" s="42">
        <v>0.2797</v>
      </c>
      <c r="I229" s="45">
        <v>0</v>
      </c>
      <c r="J229" s="38">
        <v>9.8401000000000002E-2</v>
      </c>
      <c r="K229" s="31">
        <v>3.8514E-2</v>
      </c>
    </row>
    <row r="230" spans="1:11" x14ac:dyDescent="0.35">
      <c r="A230" s="98"/>
      <c r="B230" s="38" t="s">
        <v>5</v>
      </c>
      <c r="C230" s="27" t="s">
        <v>28</v>
      </c>
      <c r="D230" s="27" t="s">
        <v>3</v>
      </c>
      <c r="E230" s="27" t="s">
        <v>7</v>
      </c>
      <c r="F230" s="27" t="s">
        <v>8</v>
      </c>
      <c r="G230" s="28" t="s">
        <v>23</v>
      </c>
      <c r="H230" s="42">
        <v>0.3695</v>
      </c>
      <c r="I230" s="45">
        <v>0</v>
      </c>
      <c r="J230" s="38">
        <v>9.6359E-2</v>
      </c>
      <c r="K230" s="31">
        <v>3.6471999999999997E-2</v>
      </c>
    </row>
    <row r="231" spans="1:11" x14ac:dyDescent="0.35">
      <c r="A231" s="98"/>
      <c r="B231" s="38" t="s">
        <v>5</v>
      </c>
      <c r="C231" s="27" t="s">
        <v>28</v>
      </c>
      <c r="D231" s="27" t="s">
        <v>3</v>
      </c>
      <c r="E231" s="27" t="s">
        <v>7</v>
      </c>
      <c r="F231" s="27" t="s">
        <v>8</v>
      </c>
      <c r="G231" s="28" t="s">
        <v>24</v>
      </c>
      <c r="H231" s="42">
        <v>0.45929999999999999</v>
      </c>
      <c r="I231" s="45">
        <v>0</v>
      </c>
      <c r="J231" s="38">
        <v>9.6359E-2</v>
      </c>
      <c r="K231" s="31">
        <v>3.6471999999999997E-2</v>
      </c>
    </row>
    <row r="232" spans="1:11" x14ac:dyDescent="0.35">
      <c r="A232" s="98"/>
      <c r="B232" s="38" t="s">
        <v>5</v>
      </c>
      <c r="C232" s="27" t="s">
        <v>28</v>
      </c>
      <c r="D232" s="27" t="s">
        <v>3</v>
      </c>
      <c r="E232" s="27" t="s">
        <v>7</v>
      </c>
      <c r="F232" s="27" t="s">
        <v>8</v>
      </c>
      <c r="G232" s="28" t="s">
        <v>25</v>
      </c>
      <c r="H232" s="42">
        <v>0.54920000000000002</v>
      </c>
      <c r="I232" s="45">
        <v>0</v>
      </c>
      <c r="J232" s="38">
        <v>9.6359E-2</v>
      </c>
      <c r="K232" s="31">
        <v>3.6471999999999997E-2</v>
      </c>
    </row>
    <row r="233" spans="1:11" ht="15" thickBot="1" x14ac:dyDescent="0.4">
      <c r="A233" s="99"/>
      <c r="B233" s="39" t="s">
        <v>5</v>
      </c>
      <c r="C233" s="32" t="s">
        <v>28</v>
      </c>
      <c r="D233" s="32" t="s">
        <v>3</v>
      </c>
      <c r="E233" s="32" t="s">
        <v>7</v>
      </c>
      <c r="F233" s="32" t="s">
        <v>8</v>
      </c>
      <c r="G233" s="40" t="s">
        <v>26</v>
      </c>
      <c r="H233" s="43">
        <v>0.63900000000000001</v>
      </c>
      <c r="I233" s="46">
        <v>0</v>
      </c>
      <c r="J233" s="39">
        <v>9.6359E-2</v>
      </c>
      <c r="K233" s="33">
        <v>3.6471999999999997E-2</v>
      </c>
    </row>
    <row r="234" spans="1:11" x14ac:dyDescent="0.35">
      <c r="A234" s="97" t="s">
        <v>56</v>
      </c>
      <c r="B234" s="36" t="s">
        <v>5</v>
      </c>
      <c r="C234" s="29" t="s">
        <v>28</v>
      </c>
      <c r="D234" s="29" t="s">
        <v>8</v>
      </c>
      <c r="E234" s="29" t="s">
        <v>6</v>
      </c>
      <c r="F234" s="29" t="s">
        <v>8</v>
      </c>
      <c r="G234" s="37" t="s">
        <v>17</v>
      </c>
      <c r="H234" s="41" t="s">
        <v>2</v>
      </c>
      <c r="I234" s="44">
        <v>0</v>
      </c>
      <c r="J234" s="36" t="s">
        <v>2</v>
      </c>
      <c r="K234" s="30" t="s">
        <v>2</v>
      </c>
    </row>
    <row r="235" spans="1:11" x14ac:dyDescent="0.35">
      <c r="A235" s="98"/>
      <c r="B235" s="38" t="s">
        <v>5</v>
      </c>
      <c r="C235" s="27" t="s">
        <v>28</v>
      </c>
      <c r="D235" s="27" t="s">
        <v>8</v>
      </c>
      <c r="E235" s="27" t="s">
        <v>6</v>
      </c>
      <c r="F235" s="27" t="s">
        <v>8</v>
      </c>
      <c r="G235" s="28" t="s">
        <v>18</v>
      </c>
      <c r="H235" s="42" t="s">
        <v>2</v>
      </c>
      <c r="I235" s="45">
        <v>0</v>
      </c>
      <c r="J235" s="38" t="s">
        <v>2</v>
      </c>
      <c r="K235" s="31" t="s">
        <v>2</v>
      </c>
    </row>
    <row r="236" spans="1:11" x14ac:dyDescent="0.35">
      <c r="A236" s="98"/>
      <c r="B236" s="38" t="s">
        <v>5</v>
      </c>
      <c r="C236" s="27" t="s">
        <v>28</v>
      </c>
      <c r="D236" s="27" t="s">
        <v>8</v>
      </c>
      <c r="E236" s="27" t="s">
        <v>6</v>
      </c>
      <c r="F236" s="27" t="s">
        <v>8</v>
      </c>
      <c r="G236" s="28" t="s">
        <v>19</v>
      </c>
      <c r="H236" s="42">
        <v>0.1898</v>
      </c>
      <c r="I236" s="45">
        <v>0</v>
      </c>
      <c r="J236" s="38">
        <v>9.8401000000000002E-2</v>
      </c>
      <c r="K236" s="31">
        <v>3.8514E-2</v>
      </c>
    </row>
    <row r="237" spans="1:11" x14ac:dyDescent="0.35">
      <c r="A237" s="98"/>
      <c r="B237" s="38" t="s">
        <v>5</v>
      </c>
      <c r="C237" s="27" t="s">
        <v>28</v>
      </c>
      <c r="D237" s="27" t="s">
        <v>8</v>
      </c>
      <c r="E237" s="27" t="s">
        <v>6</v>
      </c>
      <c r="F237" s="27" t="s">
        <v>8</v>
      </c>
      <c r="G237" s="28" t="s">
        <v>20</v>
      </c>
      <c r="H237" s="42">
        <v>0.2198</v>
      </c>
      <c r="I237" s="45">
        <v>0</v>
      </c>
      <c r="J237" s="38">
        <v>9.8401000000000002E-2</v>
      </c>
      <c r="K237" s="31">
        <v>3.8514E-2</v>
      </c>
    </row>
    <row r="238" spans="1:11" x14ac:dyDescent="0.35">
      <c r="A238" s="98"/>
      <c r="B238" s="38" t="s">
        <v>5</v>
      </c>
      <c r="C238" s="27" t="s">
        <v>28</v>
      </c>
      <c r="D238" s="27" t="s">
        <v>8</v>
      </c>
      <c r="E238" s="27" t="s">
        <v>6</v>
      </c>
      <c r="F238" s="27" t="s">
        <v>8</v>
      </c>
      <c r="G238" s="28" t="s">
        <v>21</v>
      </c>
      <c r="H238" s="42">
        <v>0.24970000000000001</v>
      </c>
      <c r="I238" s="45">
        <v>0</v>
      </c>
      <c r="J238" s="38">
        <v>9.8401000000000002E-2</v>
      </c>
      <c r="K238" s="31">
        <v>3.8514E-2</v>
      </c>
    </row>
    <row r="239" spans="1:11" x14ac:dyDescent="0.35">
      <c r="A239" s="98"/>
      <c r="B239" s="38" t="s">
        <v>5</v>
      </c>
      <c r="C239" s="27" t="s">
        <v>28</v>
      </c>
      <c r="D239" s="27" t="s">
        <v>8</v>
      </c>
      <c r="E239" s="27" t="s">
        <v>6</v>
      </c>
      <c r="F239" s="27" t="s">
        <v>8</v>
      </c>
      <c r="G239" s="28" t="s">
        <v>22</v>
      </c>
      <c r="H239" s="42">
        <v>0.2797</v>
      </c>
      <c r="I239" s="45">
        <v>0</v>
      </c>
      <c r="J239" s="38">
        <v>9.8401000000000002E-2</v>
      </c>
      <c r="K239" s="31">
        <v>3.8514E-2</v>
      </c>
    </row>
    <row r="240" spans="1:11" x14ac:dyDescent="0.35">
      <c r="A240" s="98"/>
      <c r="B240" s="38" t="s">
        <v>5</v>
      </c>
      <c r="C240" s="27" t="s">
        <v>28</v>
      </c>
      <c r="D240" s="27" t="s">
        <v>8</v>
      </c>
      <c r="E240" s="27" t="s">
        <v>6</v>
      </c>
      <c r="F240" s="27" t="s">
        <v>8</v>
      </c>
      <c r="G240" s="28" t="s">
        <v>23</v>
      </c>
      <c r="H240" s="42">
        <v>0.3695</v>
      </c>
      <c r="I240" s="45">
        <v>0</v>
      </c>
      <c r="J240" s="38">
        <v>9.6359E-2</v>
      </c>
      <c r="K240" s="31">
        <v>3.6471999999999997E-2</v>
      </c>
    </row>
    <row r="241" spans="1:11" x14ac:dyDescent="0.35">
      <c r="A241" s="98"/>
      <c r="B241" s="38" t="s">
        <v>5</v>
      </c>
      <c r="C241" s="27" t="s">
        <v>28</v>
      </c>
      <c r="D241" s="27" t="s">
        <v>8</v>
      </c>
      <c r="E241" s="27" t="s">
        <v>6</v>
      </c>
      <c r="F241" s="27" t="s">
        <v>8</v>
      </c>
      <c r="G241" s="28" t="s">
        <v>24</v>
      </c>
      <c r="H241" s="42">
        <v>0.45929999999999999</v>
      </c>
      <c r="I241" s="45">
        <v>0</v>
      </c>
      <c r="J241" s="38">
        <v>9.6359E-2</v>
      </c>
      <c r="K241" s="31">
        <v>3.6471999999999997E-2</v>
      </c>
    </row>
    <row r="242" spans="1:11" x14ac:dyDescent="0.35">
      <c r="A242" s="98"/>
      <c r="B242" s="38" t="s">
        <v>5</v>
      </c>
      <c r="C242" s="27" t="s">
        <v>28</v>
      </c>
      <c r="D242" s="27" t="s">
        <v>8</v>
      </c>
      <c r="E242" s="27" t="s">
        <v>6</v>
      </c>
      <c r="F242" s="27" t="s">
        <v>8</v>
      </c>
      <c r="G242" s="28" t="s">
        <v>25</v>
      </c>
      <c r="H242" s="42">
        <v>0.54920000000000002</v>
      </c>
      <c r="I242" s="45">
        <v>0</v>
      </c>
      <c r="J242" s="38">
        <v>9.6359E-2</v>
      </c>
      <c r="K242" s="31">
        <v>3.6471999999999997E-2</v>
      </c>
    </row>
    <row r="243" spans="1:11" ht="15" thickBot="1" x14ac:dyDescent="0.4">
      <c r="A243" s="99"/>
      <c r="B243" s="39" t="s">
        <v>5</v>
      </c>
      <c r="C243" s="32" t="s">
        <v>28</v>
      </c>
      <c r="D243" s="32" t="s">
        <v>8</v>
      </c>
      <c r="E243" s="32" t="s">
        <v>6</v>
      </c>
      <c r="F243" s="32" t="s">
        <v>8</v>
      </c>
      <c r="G243" s="40" t="s">
        <v>26</v>
      </c>
      <c r="H243" s="43">
        <v>0.63900000000000001</v>
      </c>
      <c r="I243" s="46">
        <v>0</v>
      </c>
      <c r="J243" s="39">
        <v>9.6359E-2</v>
      </c>
      <c r="K243" s="33">
        <v>3.6471999999999997E-2</v>
      </c>
    </row>
    <row r="244" spans="1:11" x14ac:dyDescent="0.35">
      <c r="A244" s="97" t="s">
        <v>57</v>
      </c>
      <c r="B244" s="36" t="s">
        <v>5</v>
      </c>
      <c r="C244" s="29" t="s">
        <v>28</v>
      </c>
      <c r="D244" s="29" t="s">
        <v>3</v>
      </c>
      <c r="E244" s="29" t="s">
        <v>6</v>
      </c>
      <c r="F244" s="29" t="s">
        <v>8</v>
      </c>
      <c r="G244" s="37" t="s">
        <v>17</v>
      </c>
      <c r="H244" s="41" t="s">
        <v>2</v>
      </c>
      <c r="I244" s="44">
        <v>0</v>
      </c>
      <c r="J244" s="36" t="s">
        <v>2</v>
      </c>
      <c r="K244" s="30" t="s">
        <v>2</v>
      </c>
    </row>
    <row r="245" spans="1:11" x14ac:dyDescent="0.35">
      <c r="A245" s="98"/>
      <c r="B245" s="38" t="s">
        <v>5</v>
      </c>
      <c r="C245" s="27" t="s">
        <v>28</v>
      </c>
      <c r="D245" s="27" t="s">
        <v>3</v>
      </c>
      <c r="E245" s="27" t="s">
        <v>6</v>
      </c>
      <c r="F245" s="27" t="s">
        <v>8</v>
      </c>
      <c r="G245" s="28" t="s">
        <v>18</v>
      </c>
      <c r="H245" s="42" t="s">
        <v>2</v>
      </c>
      <c r="I245" s="45">
        <v>0</v>
      </c>
      <c r="J245" s="38" t="s">
        <v>2</v>
      </c>
      <c r="K245" s="31" t="s">
        <v>2</v>
      </c>
    </row>
    <row r="246" spans="1:11" x14ac:dyDescent="0.35">
      <c r="A246" s="98"/>
      <c r="B246" s="38" t="s">
        <v>5</v>
      </c>
      <c r="C246" s="27" t="s">
        <v>28</v>
      </c>
      <c r="D246" s="27" t="s">
        <v>3</v>
      </c>
      <c r="E246" s="27" t="s">
        <v>6</v>
      </c>
      <c r="F246" s="27" t="s">
        <v>8</v>
      </c>
      <c r="G246" s="28" t="s">
        <v>19</v>
      </c>
      <c r="H246" s="42">
        <v>0.1898</v>
      </c>
      <c r="I246" s="45">
        <v>0</v>
      </c>
      <c r="J246" s="38">
        <v>9.7386E-2</v>
      </c>
      <c r="K246" s="31">
        <v>3.8116999999999998E-2</v>
      </c>
    </row>
    <row r="247" spans="1:11" x14ac:dyDescent="0.35">
      <c r="A247" s="98"/>
      <c r="B247" s="38" t="s">
        <v>5</v>
      </c>
      <c r="C247" s="27" t="s">
        <v>28</v>
      </c>
      <c r="D247" s="27" t="s">
        <v>3</v>
      </c>
      <c r="E247" s="27" t="s">
        <v>6</v>
      </c>
      <c r="F247" s="27" t="s">
        <v>8</v>
      </c>
      <c r="G247" s="28" t="s">
        <v>20</v>
      </c>
      <c r="H247" s="42">
        <v>0.2198</v>
      </c>
      <c r="I247" s="45">
        <v>0</v>
      </c>
      <c r="J247" s="38">
        <v>9.7386E-2</v>
      </c>
      <c r="K247" s="31">
        <v>3.8116999999999998E-2</v>
      </c>
    </row>
    <row r="248" spans="1:11" x14ac:dyDescent="0.35">
      <c r="A248" s="98"/>
      <c r="B248" s="38" t="s">
        <v>5</v>
      </c>
      <c r="C248" s="27" t="s">
        <v>28</v>
      </c>
      <c r="D248" s="27" t="s">
        <v>3</v>
      </c>
      <c r="E248" s="27" t="s">
        <v>6</v>
      </c>
      <c r="F248" s="27" t="s">
        <v>8</v>
      </c>
      <c r="G248" s="28" t="s">
        <v>21</v>
      </c>
      <c r="H248" s="42">
        <v>0.24970000000000001</v>
      </c>
      <c r="I248" s="45">
        <v>0</v>
      </c>
      <c r="J248" s="38">
        <v>9.7386E-2</v>
      </c>
      <c r="K248" s="31">
        <v>3.8116999999999998E-2</v>
      </c>
    </row>
    <row r="249" spans="1:11" x14ac:dyDescent="0.35">
      <c r="A249" s="98"/>
      <c r="B249" s="38" t="s">
        <v>5</v>
      </c>
      <c r="C249" s="27" t="s">
        <v>28</v>
      </c>
      <c r="D249" s="27" t="s">
        <v>3</v>
      </c>
      <c r="E249" s="27" t="s">
        <v>6</v>
      </c>
      <c r="F249" s="27" t="s">
        <v>8</v>
      </c>
      <c r="G249" s="28" t="s">
        <v>22</v>
      </c>
      <c r="H249" s="42">
        <v>0.2797</v>
      </c>
      <c r="I249" s="45">
        <v>0</v>
      </c>
      <c r="J249" s="38">
        <v>9.7386E-2</v>
      </c>
      <c r="K249" s="31">
        <v>3.8116999999999998E-2</v>
      </c>
    </row>
    <row r="250" spans="1:11" x14ac:dyDescent="0.35">
      <c r="A250" s="98"/>
      <c r="B250" s="38" t="s">
        <v>5</v>
      </c>
      <c r="C250" s="27" t="s">
        <v>28</v>
      </c>
      <c r="D250" s="27" t="s">
        <v>3</v>
      </c>
      <c r="E250" s="27" t="s">
        <v>6</v>
      </c>
      <c r="F250" s="27" t="s">
        <v>8</v>
      </c>
      <c r="G250" s="28" t="s">
        <v>23</v>
      </c>
      <c r="H250" s="42">
        <v>0.3695</v>
      </c>
      <c r="I250" s="45">
        <v>0</v>
      </c>
      <c r="J250" s="38">
        <v>9.5365000000000005E-2</v>
      </c>
      <c r="K250" s="31">
        <v>3.6096000000000003E-2</v>
      </c>
    </row>
    <row r="251" spans="1:11" x14ac:dyDescent="0.35">
      <c r="A251" s="98"/>
      <c r="B251" s="38" t="s">
        <v>5</v>
      </c>
      <c r="C251" s="27" t="s">
        <v>28</v>
      </c>
      <c r="D251" s="27" t="s">
        <v>3</v>
      </c>
      <c r="E251" s="27" t="s">
        <v>6</v>
      </c>
      <c r="F251" s="27" t="s">
        <v>8</v>
      </c>
      <c r="G251" s="28" t="s">
        <v>24</v>
      </c>
      <c r="H251" s="42">
        <v>0.45929999999999999</v>
      </c>
      <c r="I251" s="45">
        <v>0</v>
      </c>
      <c r="J251" s="38">
        <v>9.5365000000000005E-2</v>
      </c>
      <c r="K251" s="31">
        <v>3.6096000000000003E-2</v>
      </c>
    </row>
    <row r="252" spans="1:11" x14ac:dyDescent="0.35">
      <c r="A252" s="98"/>
      <c r="B252" s="38" t="s">
        <v>5</v>
      </c>
      <c r="C252" s="27" t="s">
        <v>28</v>
      </c>
      <c r="D252" s="27" t="s">
        <v>3</v>
      </c>
      <c r="E252" s="27" t="s">
        <v>6</v>
      </c>
      <c r="F252" s="27" t="s">
        <v>8</v>
      </c>
      <c r="G252" s="28" t="s">
        <v>25</v>
      </c>
      <c r="H252" s="42">
        <v>0.54920000000000002</v>
      </c>
      <c r="I252" s="45">
        <v>0</v>
      </c>
      <c r="J252" s="38">
        <v>9.5365000000000005E-2</v>
      </c>
      <c r="K252" s="31">
        <v>3.6096000000000003E-2</v>
      </c>
    </row>
    <row r="253" spans="1:11" ht="15" thickBot="1" x14ac:dyDescent="0.4">
      <c r="A253" s="99"/>
      <c r="B253" s="39" t="s">
        <v>5</v>
      </c>
      <c r="C253" s="32" t="s">
        <v>28</v>
      </c>
      <c r="D253" s="32" t="s">
        <v>3</v>
      </c>
      <c r="E253" s="32" t="s">
        <v>6</v>
      </c>
      <c r="F253" s="32" t="s">
        <v>8</v>
      </c>
      <c r="G253" s="40" t="s">
        <v>26</v>
      </c>
      <c r="H253" s="43">
        <v>0.63900000000000001</v>
      </c>
      <c r="I253" s="46">
        <v>0</v>
      </c>
      <c r="J253" s="38">
        <v>9.5365000000000005E-2</v>
      </c>
      <c r="K253" s="31">
        <v>3.6096000000000003E-2</v>
      </c>
    </row>
    <row r="254" spans="1:11" x14ac:dyDescent="0.35">
      <c r="A254" s="97" t="s">
        <v>58</v>
      </c>
      <c r="B254" s="36" t="s">
        <v>5</v>
      </c>
      <c r="C254" s="29" t="s">
        <v>28</v>
      </c>
      <c r="D254" s="29" t="s">
        <v>3</v>
      </c>
      <c r="E254" s="29" t="s">
        <v>7</v>
      </c>
      <c r="F254" s="29" t="s">
        <v>3</v>
      </c>
      <c r="G254" s="37" t="s">
        <v>17</v>
      </c>
      <c r="H254" s="41" t="s">
        <v>2</v>
      </c>
      <c r="I254" s="44">
        <v>0</v>
      </c>
      <c r="J254" s="36" t="s">
        <v>2</v>
      </c>
      <c r="K254" s="30" t="s">
        <v>2</v>
      </c>
    </row>
    <row r="255" spans="1:11" x14ac:dyDescent="0.35">
      <c r="A255" s="98"/>
      <c r="B255" s="38" t="s">
        <v>5</v>
      </c>
      <c r="C255" s="27" t="s">
        <v>28</v>
      </c>
      <c r="D255" s="27" t="s">
        <v>3</v>
      </c>
      <c r="E255" s="27" t="s">
        <v>7</v>
      </c>
      <c r="F255" s="27" t="s">
        <v>3</v>
      </c>
      <c r="G255" s="28" t="s">
        <v>18</v>
      </c>
      <c r="H255" s="42" t="s">
        <v>2</v>
      </c>
      <c r="I255" s="45">
        <v>0</v>
      </c>
      <c r="J255" s="38" t="s">
        <v>2</v>
      </c>
      <c r="K255" s="31" t="s">
        <v>2</v>
      </c>
    </row>
    <row r="256" spans="1:11" x14ac:dyDescent="0.35">
      <c r="A256" s="98"/>
      <c r="B256" s="38" t="s">
        <v>5</v>
      </c>
      <c r="C256" s="27" t="s">
        <v>28</v>
      </c>
      <c r="D256" s="27" t="s">
        <v>3</v>
      </c>
      <c r="E256" s="27" t="s">
        <v>7</v>
      </c>
      <c r="F256" s="27" t="s">
        <v>3</v>
      </c>
      <c r="G256" s="28" t="s">
        <v>19</v>
      </c>
      <c r="H256" s="42">
        <v>0.1898</v>
      </c>
      <c r="I256" s="45">
        <v>0</v>
      </c>
      <c r="J256" s="38">
        <v>9.7386E-2</v>
      </c>
      <c r="K256" s="31">
        <v>3.8116999999999998E-2</v>
      </c>
    </row>
    <row r="257" spans="1:11" x14ac:dyDescent="0.35">
      <c r="A257" s="98"/>
      <c r="B257" s="38" t="s">
        <v>5</v>
      </c>
      <c r="C257" s="27" t="s">
        <v>28</v>
      </c>
      <c r="D257" s="27" t="s">
        <v>3</v>
      </c>
      <c r="E257" s="27" t="s">
        <v>7</v>
      </c>
      <c r="F257" s="27" t="s">
        <v>3</v>
      </c>
      <c r="G257" s="28" t="s">
        <v>20</v>
      </c>
      <c r="H257" s="42">
        <v>0.2198</v>
      </c>
      <c r="I257" s="45">
        <v>0</v>
      </c>
      <c r="J257" s="38">
        <v>9.7386E-2</v>
      </c>
      <c r="K257" s="31">
        <v>3.8116999999999998E-2</v>
      </c>
    </row>
    <row r="258" spans="1:11" x14ac:dyDescent="0.35">
      <c r="A258" s="98"/>
      <c r="B258" s="38" t="s">
        <v>5</v>
      </c>
      <c r="C258" s="27" t="s">
        <v>28</v>
      </c>
      <c r="D258" s="27" t="s">
        <v>3</v>
      </c>
      <c r="E258" s="27" t="s">
        <v>7</v>
      </c>
      <c r="F258" s="27" t="s">
        <v>3</v>
      </c>
      <c r="G258" s="28" t="s">
        <v>21</v>
      </c>
      <c r="H258" s="42">
        <v>0.24970000000000001</v>
      </c>
      <c r="I258" s="45">
        <v>0</v>
      </c>
      <c r="J258" s="38">
        <v>9.7386E-2</v>
      </c>
      <c r="K258" s="31">
        <v>3.8116999999999998E-2</v>
      </c>
    </row>
    <row r="259" spans="1:11" x14ac:dyDescent="0.35">
      <c r="A259" s="98"/>
      <c r="B259" s="38" t="s">
        <v>5</v>
      </c>
      <c r="C259" s="27" t="s">
        <v>28</v>
      </c>
      <c r="D259" s="27" t="s">
        <v>3</v>
      </c>
      <c r="E259" s="27" t="s">
        <v>7</v>
      </c>
      <c r="F259" s="27" t="s">
        <v>3</v>
      </c>
      <c r="G259" s="28" t="s">
        <v>22</v>
      </c>
      <c r="H259" s="42">
        <v>0.2797</v>
      </c>
      <c r="I259" s="45">
        <v>0</v>
      </c>
      <c r="J259" s="38">
        <v>9.7386E-2</v>
      </c>
      <c r="K259" s="31">
        <v>3.8116999999999998E-2</v>
      </c>
    </row>
    <row r="260" spans="1:11" x14ac:dyDescent="0.35">
      <c r="A260" s="98"/>
      <c r="B260" s="38" t="s">
        <v>5</v>
      </c>
      <c r="C260" s="27" t="s">
        <v>28</v>
      </c>
      <c r="D260" s="27" t="s">
        <v>3</v>
      </c>
      <c r="E260" s="27" t="s">
        <v>7</v>
      </c>
      <c r="F260" s="27" t="s">
        <v>3</v>
      </c>
      <c r="G260" s="28" t="s">
        <v>23</v>
      </c>
      <c r="H260" s="42">
        <v>0.3695</v>
      </c>
      <c r="I260" s="45">
        <v>0</v>
      </c>
      <c r="J260" s="38">
        <v>9.5365000000000005E-2</v>
      </c>
      <c r="K260" s="31">
        <v>3.6096000000000003E-2</v>
      </c>
    </row>
    <row r="261" spans="1:11" x14ac:dyDescent="0.35">
      <c r="A261" s="98"/>
      <c r="B261" s="38" t="s">
        <v>5</v>
      </c>
      <c r="C261" s="27" t="s">
        <v>28</v>
      </c>
      <c r="D261" s="27" t="s">
        <v>3</v>
      </c>
      <c r="E261" s="27" t="s">
        <v>7</v>
      </c>
      <c r="F261" s="27" t="s">
        <v>3</v>
      </c>
      <c r="G261" s="28" t="s">
        <v>24</v>
      </c>
      <c r="H261" s="42">
        <v>0.45929999999999999</v>
      </c>
      <c r="I261" s="45">
        <v>0</v>
      </c>
      <c r="J261" s="38">
        <v>9.5365000000000005E-2</v>
      </c>
      <c r="K261" s="31">
        <v>3.6096000000000003E-2</v>
      </c>
    </row>
    <row r="262" spans="1:11" x14ac:dyDescent="0.35">
      <c r="A262" s="98"/>
      <c r="B262" s="38" t="s">
        <v>5</v>
      </c>
      <c r="C262" s="27" t="s">
        <v>28</v>
      </c>
      <c r="D262" s="27" t="s">
        <v>3</v>
      </c>
      <c r="E262" s="27" t="s">
        <v>7</v>
      </c>
      <c r="F262" s="27" t="s">
        <v>3</v>
      </c>
      <c r="G262" s="28" t="s">
        <v>25</v>
      </c>
      <c r="H262" s="42">
        <v>0.54920000000000002</v>
      </c>
      <c r="I262" s="45">
        <v>0</v>
      </c>
      <c r="J262" s="38">
        <v>9.5365000000000005E-2</v>
      </c>
      <c r="K262" s="31">
        <v>3.6096000000000003E-2</v>
      </c>
    </row>
    <row r="263" spans="1:11" ht="15" thickBot="1" x14ac:dyDescent="0.4">
      <c r="A263" s="99"/>
      <c r="B263" s="39" t="s">
        <v>5</v>
      </c>
      <c r="C263" s="32" t="s">
        <v>28</v>
      </c>
      <c r="D263" s="32" t="s">
        <v>3</v>
      </c>
      <c r="E263" s="32" t="s">
        <v>7</v>
      </c>
      <c r="F263" s="32" t="s">
        <v>3</v>
      </c>
      <c r="G263" s="40" t="s">
        <v>26</v>
      </c>
      <c r="H263" s="43">
        <v>0.63900000000000001</v>
      </c>
      <c r="I263" s="46">
        <v>0</v>
      </c>
      <c r="J263" s="38">
        <v>9.5365000000000005E-2</v>
      </c>
      <c r="K263" s="31">
        <v>3.6096000000000003E-2</v>
      </c>
    </row>
    <row r="264" spans="1:11" x14ac:dyDescent="0.35">
      <c r="A264" s="97" t="s">
        <v>59</v>
      </c>
      <c r="B264" s="36" t="s">
        <v>5</v>
      </c>
      <c r="C264" s="29" t="s">
        <v>28</v>
      </c>
      <c r="D264" s="29" t="s">
        <v>8</v>
      </c>
      <c r="E264" s="29" t="s">
        <v>6</v>
      </c>
      <c r="F264" s="29" t="s">
        <v>3</v>
      </c>
      <c r="G264" s="37" t="s">
        <v>17</v>
      </c>
      <c r="H264" s="41" t="s">
        <v>2</v>
      </c>
      <c r="I264" s="44">
        <v>0</v>
      </c>
      <c r="J264" s="36" t="s">
        <v>2</v>
      </c>
      <c r="K264" s="30" t="s">
        <v>2</v>
      </c>
    </row>
    <row r="265" spans="1:11" x14ac:dyDescent="0.35">
      <c r="A265" s="98"/>
      <c r="B265" s="38" t="s">
        <v>5</v>
      </c>
      <c r="C265" s="27" t="s">
        <v>28</v>
      </c>
      <c r="D265" s="27" t="s">
        <v>8</v>
      </c>
      <c r="E265" s="27" t="s">
        <v>6</v>
      </c>
      <c r="F265" s="27" t="s">
        <v>3</v>
      </c>
      <c r="G265" s="28" t="s">
        <v>18</v>
      </c>
      <c r="H265" s="42" t="s">
        <v>2</v>
      </c>
      <c r="I265" s="45">
        <v>0</v>
      </c>
      <c r="J265" s="38" t="s">
        <v>2</v>
      </c>
      <c r="K265" s="31" t="s">
        <v>2</v>
      </c>
    </row>
    <row r="266" spans="1:11" x14ac:dyDescent="0.35">
      <c r="A266" s="98"/>
      <c r="B266" s="38" t="s">
        <v>5</v>
      </c>
      <c r="C266" s="27" t="s">
        <v>28</v>
      </c>
      <c r="D266" s="27" t="s">
        <v>8</v>
      </c>
      <c r="E266" s="27" t="s">
        <v>6</v>
      </c>
      <c r="F266" s="27" t="s">
        <v>3</v>
      </c>
      <c r="G266" s="28" t="s">
        <v>19</v>
      </c>
      <c r="H266" s="42">
        <v>0.1898</v>
      </c>
      <c r="I266" s="45">
        <v>0</v>
      </c>
      <c r="J266" s="38">
        <v>9.7386E-2</v>
      </c>
      <c r="K266" s="31">
        <v>3.8116999999999998E-2</v>
      </c>
    </row>
    <row r="267" spans="1:11" x14ac:dyDescent="0.35">
      <c r="A267" s="98"/>
      <c r="B267" s="38" t="s">
        <v>5</v>
      </c>
      <c r="C267" s="27" t="s">
        <v>28</v>
      </c>
      <c r="D267" s="27" t="s">
        <v>8</v>
      </c>
      <c r="E267" s="27" t="s">
        <v>6</v>
      </c>
      <c r="F267" s="27" t="s">
        <v>3</v>
      </c>
      <c r="G267" s="28" t="s">
        <v>20</v>
      </c>
      <c r="H267" s="42">
        <v>0.2198</v>
      </c>
      <c r="I267" s="45">
        <v>0</v>
      </c>
      <c r="J267" s="38">
        <v>9.7386E-2</v>
      </c>
      <c r="K267" s="31">
        <v>3.8116999999999998E-2</v>
      </c>
    </row>
    <row r="268" spans="1:11" x14ac:dyDescent="0.35">
      <c r="A268" s="98"/>
      <c r="B268" s="38" t="s">
        <v>5</v>
      </c>
      <c r="C268" s="27" t="s">
        <v>28</v>
      </c>
      <c r="D268" s="27" t="s">
        <v>8</v>
      </c>
      <c r="E268" s="27" t="s">
        <v>6</v>
      </c>
      <c r="F268" s="27" t="s">
        <v>3</v>
      </c>
      <c r="G268" s="28" t="s">
        <v>21</v>
      </c>
      <c r="H268" s="42">
        <v>0.24970000000000001</v>
      </c>
      <c r="I268" s="45">
        <v>0</v>
      </c>
      <c r="J268" s="38">
        <v>9.7386E-2</v>
      </c>
      <c r="K268" s="31">
        <v>3.8116999999999998E-2</v>
      </c>
    </row>
    <row r="269" spans="1:11" x14ac:dyDescent="0.35">
      <c r="A269" s="98"/>
      <c r="B269" s="38" t="s">
        <v>5</v>
      </c>
      <c r="C269" s="27" t="s">
        <v>28</v>
      </c>
      <c r="D269" s="27" t="s">
        <v>8</v>
      </c>
      <c r="E269" s="27" t="s">
        <v>6</v>
      </c>
      <c r="F269" s="27" t="s">
        <v>3</v>
      </c>
      <c r="G269" s="28" t="s">
        <v>22</v>
      </c>
      <c r="H269" s="42">
        <v>0.2797</v>
      </c>
      <c r="I269" s="45">
        <v>0</v>
      </c>
      <c r="J269" s="38">
        <v>9.7386E-2</v>
      </c>
      <c r="K269" s="31">
        <v>3.8116999999999998E-2</v>
      </c>
    </row>
    <row r="270" spans="1:11" x14ac:dyDescent="0.35">
      <c r="A270" s="98"/>
      <c r="B270" s="38" t="s">
        <v>5</v>
      </c>
      <c r="C270" s="27" t="s">
        <v>28</v>
      </c>
      <c r="D270" s="27" t="s">
        <v>8</v>
      </c>
      <c r="E270" s="27" t="s">
        <v>6</v>
      </c>
      <c r="F270" s="27" t="s">
        <v>3</v>
      </c>
      <c r="G270" s="28" t="s">
        <v>23</v>
      </c>
      <c r="H270" s="42">
        <v>0.3695</v>
      </c>
      <c r="I270" s="45">
        <v>0</v>
      </c>
      <c r="J270" s="38">
        <v>9.5365000000000005E-2</v>
      </c>
      <c r="K270" s="31">
        <v>3.6096000000000003E-2</v>
      </c>
    </row>
    <row r="271" spans="1:11" x14ac:dyDescent="0.35">
      <c r="A271" s="98"/>
      <c r="B271" s="38" t="s">
        <v>5</v>
      </c>
      <c r="C271" s="27" t="s">
        <v>28</v>
      </c>
      <c r="D271" s="27" t="s">
        <v>8</v>
      </c>
      <c r="E271" s="27" t="s">
        <v>6</v>
      </c>
      <c r="F271" s="27" t="s">
        <v>3</v>
      </c>
      <c r="G271" s="28" t="s">
        <v>24</v>
      </c>
      <c r="H271" s="42">
        <v>0.45929999999999999</v>
      </c>
      <c r="I271" s="45">
        <v>0</v>
      </c>
      <c r="J271" s="38">
        <v>9.5365000000000005E-2</v>
      </c>
      <c r="K271" s="31">
        <v>3.6096000000000003E-2</v>
      </c>
    </row>
    <row r="272" spans="1:11" x14ac:dyDescent="0.35">
      <c r="A272" s="98"/>
      <c r="B272" s="38" t="s">
        <v>5</v>
      </c>
      <c r="C272" s="27" t="s">
        <v>28</v>
      </c>
      <c r="D272" s="27" t="s">
        <v>8</v>
      </c>
      <c r="E272" s="27" t="s">
        <v>6</v>
      </c>
      <c r="F272" s="27" t="s">
        <v>3</v>
      </c>
      <c r="G272" s="28" t="s">
        <v>25</v>
      </c>
      <c r="H272" s="42">
        <v>0.54920000000000002</v>
      </c>
      <c r="I272" s="45">
        <v>0</v>
      </c>
      <c r="J272" s="38">
        <v>9.5365000000000005E-2</v>
      </c>
      <c r="K272" s="31">
        <v>3.6096000000000003E-2</v>
      </c>
    </row>
    <row r="273" spans="1:11" ht="15" thickBot="1" x14ac:dyDescent="0.4">
      <c r="A273" s="99"/>
      <c r="B273" s="39" t="s">
        <v>5</v>
      </c>
      <c r="C273" s="32" t="s">
        <v>28</v>
      </c>
      <c r="D273" s="32" t="s">
        <v>8</v>
      </c>
      <c r="E273" s="32" t="s">
        <v>6</v>
      </c>
      <c r="F273" s="32" t="s">
        <v>3</v>
      </c>
      <c r="G273" s="40" t="s">
        <v>26</v>
      </c>
      <c r="H273" s="43">
        <v>0.63900000000000001</v>
      </c>
      <c r="I273" s="46">
        <v>0</v>
      </c>
      <c r="J273" s="38">
        <v>9.5365000000000005E-2</v>
      </c>
      <c r="K273" s="31">
        <v>3.6096000000000003E-2</v>
      </c>
    </row>
    <row r="274" spans="1:11" ht="15" customHeight="1" x14ac:dyDescent="0.35">
      <c r="A274" s="94" t="s">
        <v>60</v>
      </c>
      <c r="B274" s="36" t="s">
        <v>5</v>
      </c>
      <c r="C274" s="29" t="s">
        <v>28</v>
      </c>
      <c r="D274" s="29" t="s">
        <v>3</v>
      </c>
      <c r="E274" s="29" t="s">
        <v>6</v>
      </c>
      <c r="F274" s="29" t="s">
        <v>3</v>
      </c>
      <c r="G274" s="37" t="s">
        <v>17</v>
      </c>
      <c r="H274" s="41" t="s">
        <v>2</v>
      </c>
      <c r="I274" s="44">
        <v>0</v>
      </c>
      <c r="J274" s="36" t="s">
        <v>2</v>
      </c>
      <c r="K274" s="30" t="s">
        <v>2</v>
      </c>
    </row>
    <row r="275" spans="1:11" x14ac:dyDescent="0.35">
      <c r="A275" s="95"/>
      <c r="B275" s="38" t="s">
        <v>5</v>
      </c>
      <c r="C275" s="27" t="s">
        <v>28</v>
      </c>
      <c r="D275" s="27" t="s">
        <v>3</v>
      </c>
      <c r="E275" s="27" t="s">
        <v>6</v>
      </c>
      <c r="F275" s="27" t="s">
        <v>3</v>
      </c>
      <c r="G275" s="28" t="s">
        <v>18</v>
      </c>
      <c r="H275" s="42" t="s">
        <v>2</v>
      </c>
      <c r="I275" s="45">
        <v>0</v>
      </c>
      <c r="J275" s="38" t="s">
        <v>2</v>
      </c>
      <c r="K275" s="31" t="s">
        <v>2</v>
      </c>
    </row>
    <row r="276" spans="1:11" x14ac:dyDescent="0.35">
      <c r="A276" s="95"/>
      <c r="B276" s="38" t="s">
        <v>5</v>
      </c>
      <c r="C276" s="27" t="s">
        <v>28</v>
      </c>
      <c r="D276" s="27" t="s">
        <v>3</v>
      </c>
      <c r="E276" s="27" t="s">
        <v>6</v>
      </c>
      <c r="F276" s="27" t="s">
        <v>3</v>
      </c>
      <c r="G276" s="28" t="s">
        <v>19</v>
      </c>
      <c r="H276" s="42">
        <v>0.1898</v>
      </c>
      <c r="I276" s="45">
        <v>0</v>
      </c>
      <c r="J276" s="38">
        <v>9.6371999999999999E-2</v>
      </c>
      <c r="K276" s="31">
        <v>3.7719999999999997E-2</v>
      </c>
    </row>
    <row r="277" spans="1:11" x14ac:dyDescent="0.35">
      <c r="A277" s="95"/>
      <c r="B277" s="38" t="s">
        <v>5</v>
      </c>
      <c r="C277" s="27" t="s">
        <v>28</v>
      </c>
      <c r="D277" s="27" t="s">
        <v>3</v>
      </c>
      <c r="E277" s="27" t="s">
        <v>6</v>
      </c>
      <c r="F277" s="27" t="s">
        <v>3</v>
      </c>
      <c r="G277" s="28" t="s">
        <v>20</v>
      </c>
      <c r="H277" s="42">
        <v>0.2198</v>
      </c>
      <c r="I277" s="45">
        <v>0</v>
      </c>
      <c r="J277" s="38">
        <v>9.6371999999999999E-2</v>
      </c>
      <c r="K277" s="31">
        <v>3.7719999999999997E-2</v>
      </c>
    </row>
    <row r="278" spans="1:11" x14ac:dyDescent="0.35">
      <c r="A278" s="95"/>
      <c r="B278" s="38" t="s">
        <v>5</v>
      </c>
      <c r="C278" s="27" t="s">
        <v>28</v>
      </c>
      <c r="D278" s="27" t="s">
        <v>3</v>
      </c>
      <c r="E278" s="27" t="s">
        <v>6</v>
      </c>
      <c r="F278" s="27" t="s">
        <v>3</v>
      </c>
      <c r="G278" s="28" t="s">
        <v>21</v>
      </c>
      <c r="H278" s="42">
        <v>0.24970000000000001</v>
      </c>
      <c r="I278" s="45">
        <v>0</v>
      </c>
      <c r="J278" s="38">
        <v>9.6371999999999999E-2</v>
      </c>
      <c r="K278" s="31">
        <v>3.7719999999999997E-2</v>
      </c>
    </row>
    <row r="279" spans="1:11" x14ac:dyDescent="0.35">
      <c r="A279" s="95"/>
      <c r="B279" s="38" t="s">
        <v>5</v>
      </c>
      <c r="C279" s="27" t="s">
        <v>28</v>
      </c>
      <c r="D279" s="27" t="s">
        <v>3</v>
      </c>
      <c r="E279" s="27" t="s">
        <v>6</v>
      </c>
      <c r="F279" s="27" t="s">
        <v>3</v>
      </c>
      <c r="G279" s="28" t="s">
        <v>22</v>
      </c>
      <c r="H279" s="42">
        <v>0.2797</v>
      </c>
      <c r="I279" s="45">
        <v>0</v>
      </c>
      <c r="J279" s="38">
        <v>9.6371999999999999E-2</v>
      </c>
      <c r="K279" s="31">
        <v>3.7719999999999997E-2</v>
      </c>
    </row>
    <row r="280" spans="1:11" x14ac:dyDescent="0.35">
      <c r="A280" s="95"/>
      <c r="B280" s="38" t="s">
        <v>5</v>
      </c>
      <c r="C280" s="27" t="s">
        <v>28</v>
      </c>
      <c r="D280" s="27" t="s">
        <v>3</v>
      </c>
      <c r="E280" s="27" t="s">
        <v>6</v>
      </c>
      <c r="F280" s="27" t="s">
        <v>3</v>
      </c>
      <c r="G280" s="28" t="s">
        <v>23</v>
      </c>
      <c r="H280" s="42">
        <v>0.3695</v>
      </c>
      <c r="I280" s="45">
        <v>0</v>
      </c>
      <c r="J280" s="38">
        <v>9.4371999999999998E-2</v>
      </c>
      <c r="K280" s="31">
        <v>3.5720000000000002E-2</v>
      </c>
    </row>
    <row r="281" spans="1:11" x14ac:dyDescent="0.35">
      <c r="A281" s="95"/>
      <c r="B281" s="38" t="s">
        <v>5</v>
      </c>
      <c r="C281" s="27" t="s">
        <v>28</v>
      </c>
      <c r="D281" s="27" t="s">
        <v>3</v>
      </c>
      <c r="E281" s="27" t="s">
        <v>6</v>
      </c>
      <c r="F281" s="27" t="s">
        <v>3</v>
      </c>
      <c r="G281" s="28" t="s">
        <v>24</v>
      </c>
      <c r="H281" s="42">
        <v>0.45929999999999999</v>
      </c>
      <c r="I281" s="45">
        <v>0</v>
      </c>
      <c r="J281" s="38">
        <v>9.4371999999999998E-2</v>
      </c>
      <c r="K281" s="31">
        <v>3.5720000000000002E-2</v>
      </c>
    </row>
    <row r="282" spans="1:11" x14ac:dyDescent="0.35">
      <c r="A282" s="95"/>
      <c r="B282" s="38" t="s">
        <v>5</v>
      </c>
      <c r="C282" s="27" t="s">
        <v>28</v>
      </c>
      <c r="D282" s="27" t="s">
        <v>3</v>
      </c>
      <c r="E282" s="27" t="s">
        <v>6</v>
      </c>
      <c r="F282" s="27" t="s">
        <v>3</v>
      </c>
      <c r="G282" s="28" t="s">
        <v>25</v>
      </c>
      <c r="H282" s="42">
        <v>0.54920000000000002</v>
      </c>
      <c r="I282" s="45">
        <v>0</v>
      </c>
      <c r="J282" s="38">
        <v>9.4371999999999998E-2</v>
      </c>
      <c r="K282" s="31">
        <v>3.5720000000000002E-2</v>
      </c>
    </row>
    <row r="283" spans="1:11" ht="15" thickBot="1" x14ac:dyDescent="0.4">
      <c r="A283" s="96"/>
      <c r="B283" s="39" t="s">
        <v>5</v>
      </c>
      <c r="C283" s="32" t="s">
        <v>28</v>
      </c>
      <c r="D283" s="32" t="s">
        <v>3</v>
      </c>
      <c r="E283" s="32" t="s">
        <v>6</v>
      </c>
      <c r="F283" s="32" t="s">
        <v>3</v>
      </c>
      <c r="G283" s="40" t="s">
        <v>26</v>
      </c>
      <c r="H283" s="43">
        <v>0.63900000000000001</v>
      </c>
      <c r="I283" s="46">
        <v>0</v>
      </c>
      <c r="J283" s="39">
        <v>9.4371999999999998E-2</v>
      </c>
      <c r="K283" s="33">
        <v>3.5720000000000002E-2</v>
      </c>
    </row>
  </sheetData>
  <mergeCells count="28">
    <mergeCell ref="A274:A283"/>
    <mergeCell ref="A224:A233"/>
    <mergeCell ref="A234:A243"/>
    <mergeCell ref="A244:A253"/>
    <mergeCell ref="A254:A263"/>
    <mergeCell ref="A264:A273"/>
    <mergeCell ref="A174:A183"/>
    <mergeCell ref="A184:A193"/>
    <mergeCell ref="A194:A203"/>
    <mergeCell ref="A204:A213"/>
    <mergeCell ref="A214:A223"/>
    <mergeCell ref="A123:A132"/>
    <mergeCell ref="A133:A142"/>
    <mergeCell ref="A144:A153"/>
    <mergeCell ref="A154:A163"/>
    <mergeCell ref="A164:A173"/>
    <mergeCell ref="A73:A82"/>
    <mergeCell ref="A83:A92"/>
    <mergeCell ref="A93:A102"/>
    <mergeCell ref="A103:A112"/>
    <mergeCell ref="A113:A122"/>
    <mergeCell ref="A63:A72"/>
    <mergeCell ref="A3:A12"/>
    <mergeCell ref="A13:A22"/>
    <mergeCell ref="A23:A32"/>
    <mergeCell ref="A33:A42"/>
    <mergeCell ref="A43:A52"/>
    <mergeCell ref="A53:A6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AAAAA"/>
  </sheetPr>
  <dimension ref="A1:H30"/>
  <sheetViews>
    <sheetView showGridLines="0" zoomScale="80" zoomScaleNormal="80" workbookViewId="0">
      <pane xSplit="1" ySplit="1" topLeftCell="B2" activePane="bottomRight" state="frozen"/>
      <selection activeCell="H2" sqref="H2:H5"/>
      <selection pane="topRight" activeCell="H2" sqref="H2:H5"/>
      <selection pane="bottomLeft" activeCell="H2" sqref="H2:H5"/>
      <selection pane="bottomRight" activeCell="K18" sqref="K18"/>
    </sheetView>
  </sheetViews>
  <sheetFormatPr defaultRowHeight="14.5" x14ac:dyDescent="0.35"/>
  <cols>
    <col min="1" max="1" width="18" customWidth="1"/>
    <col min="2" max="2" width="23.81640625" bestFit="1" customWidth="1"/>
    <col min="3" max="3" width="4.81640625" bestFit="1" customWidth="1"/>
    <col min="4" max="4" width="15" bestFit="1" customWidth="1"/>
    <col min="5" max="5" width="7.453125" bestFit="1" customWidth="1"/>
    <col min="6" max="6" width="16.26953125" customWidth="1"/>
    <col min="7" max="7" width="17" bestFit="1" customWidth="1"/>
    <col min="8" max="8" width="17.54296875" bestFit="1" customWidth="1"/>
    <col min="9" max="14" width="13.453125" customWidth="1"/>
  </cols>
  <sheetData>
    <row r="1" spans="1:8" ht="15.5" x14ac:dyDescent="0.35">
      <c r="B1" s="35" t="s">
        <v>35</v>
      </c>
      <c r="C1" s="35" t="s">
        <v>36</v>
      </c>
      <c r="D1" s="35" t="s">
        <v>37</v>
      </c>
      <c r="E1" s="35" t="s">
        <v>38</v>
      </c>
      <c r="F1" s="35" t="s">
        <v>64</v>
      </c>
      <c r="G1" s="35" t="s">
        <v>65</v>
      </c>
      <c r="H1" s="35" t="s">
        <v>1</v>
      </c>
    </row>
    <row r="2" spans="1:8" ht="15" thickBot="1" x14ac:dyDescent="0.4">
      <c r="A2" s="56" t="s">
        <v>62</v>
      </c>
      <c r="B2" s="55"/>
      <c r="C2" s="55"/>
      <c r="D2" s="55"/>
      <c r="E2" s="55"/>
      <c r="F2" s="55"/>
      <c r="G2" s="55"/>
      <c r="H2" s="55"/>
    </row>
    <row r="3" spans="1:8" x14ac:dyDescent="0.35">
      <c r="A3" s="97" t="s">
        <v>53</v>
      </c>
      <c r="B3" s="36" t="s">
        <v>5</v>
      </c>
      <c r="C3" s="29" t="s">
        <v>8</v>
      </c>
      <c r="D3" s="29" t="s">
        <v>7</v>
      </c>
      <c r="E3" s="29" t="s">
        <v>8</v>
      </c>
      <c r="F3" s="64">
        <v>1</v>
      </c>
      <c r="G3" s="41">
        <v>0.1158</v>
      </c>
      <c r="H3" s="44">
        <v>9.9296999999999996E-2</v>
      </c>
    </row>
    <row r="4" spans="1:8" x14ac:dyDescent="0.35">
      <c r="A4" s="98"/>
      <c r="B4" s="38" t="s">
        <v>5</v>
      </c>
      <c r="C4" s="27" t="s">
        <v>8</v>
      </c>
      <c r="D4" s="27" t="s">
        <v>7</v>
      </c>
      <c r="E4" s="27" t="s">
        <v>8</v>
      </c>
      <c r="F4" s="65">
        <v>2</v>
      </c>
      <c r="G4" s="42">
        <v>0.1416</v>
      </c>
      <c r="H4" s="45">
        <v>9.5626000000000003E-2</v>
      </c>
    </row>
    <row r="5" spans="1:8" x14ac:dyDescent="0.35">
      <c r="A5" s="98"/>
      <c r="B5" s="38" t="s">
        <v>5</v>
      </c>
      <c r="C5" s="27" t="s">
        <v>8</v>
      </c>
      <c r="D5" s="27" t="s">
        <v>7</v>
      </c>
      <c r="E5" s="27" t="s">
        <v>8</v>
      </c>
      <c r="F5" s="65">
        <v>3</v>
      </c>
      <c r="G5" s="42">
        <v>0.1656</v>
      </c>
      <c r="H5" s="45">
        <v>9.1438000000000005E-2</v>
      </c>
    </row>
    <row r="6" spans="1:8" ht="15" thickBot="1" x14ac:dyDescent="0.4">
      <c r="A6" s="98"/>
      <c r="B6" s="38" t="s">
        <v>5</v>
      </c>
      <c r="C6" s="27" t="s">
        <v>8</v>
      </c>
      <c r="D6" s="27" t="s">
        <v>7</v>
      </c>
      <c r="E6" s="27" t="s">
        <v>8</v>
      </c>
      <c r="F6" s="65">
        <v>4</v>
      </c>
      <c r="G6" s="42">
        <v>0.18940000000000001</v>
      </c>
      <c r="H6" s="45">
        <v>9.0513999999999997E-2</v>
      </c>
    </row>
    <row r="7" spans="1:8" x14ac:dyDescent="0.35">
      <c r="A7" s="97" t="s">
        <v>55</v>
      </c>
      <c r="B7" s="36" t="s">
        <v>5</v>
      </c>
      <c r="C7" s="29" t="s">
        <v>3</v>
      </c>
      <c r="D7" s="29" t="s">
        <v>7</v>
      </c>
      <c r="E7" s="29" t="s">
        <v>8</v>
      </c>
      <c r="F7" s="37">
        <v>1</v>
      </c>
      <c r="G7" s="41">
        <v>0.1158</v>
      </c>
      <c r="H7" s="44">
        <v>9.8282999999999995E-2</v>
      </c>
    </row>
    <row r="8" spans="1:8" x14ac:dyDescent="0.35">
      <c r="A8" s="98"/>
      <c r="B8" s="38" t="s">
        <v>5</v>
      </c>
      <c r="C8" s="27" t="s">
        <v>3</v>
      </c>
      <c r="D8" s="27" t="s">
        <v>7</v>
      </c>
      <c r="E8" s="27" t="s">
        <v>8</v>
      </c>
      <c r="F8" s="28">
        <v>2</v>
      </c>
      <c r="G8" s="42">
        <v>0.1416</v>
      </c>
      <c r="H8" s="45">
        <v>9.4650999999999999E-2</v>
      </c>
    </row>
    <row r="9" spans="1:8" x14ac:dyDescent="0.35">
      <c r="A9" s="98"/>
      <c r="B9" s="38" t="s">
        <v>5</v>
      </c>
      <c r="C9" s="27" t="s">
        <v>3</v>
      </c>
      <c r="D9" s="27" t="s">
        <v>7</v>
      </c>
      <c r="E9" s="27" t="s">
        <v>8</v>
      </c>
      <c r="F9" s="28">
        <v>3</v>
      </c>
      <c r="G9" s="42">
        <v>0.1656</v>
      </c>
      <c r="H9" s="45">
        <v>9.0505000000000002E-2</v>
      </c>
    </row>
    <row r="10" spans="1:8" ht="15" thickBot="1" x14ac:dyDescent="0.4">
      <c r="A10" s="98"/>
      <c r="B10" s="38" t="s">
        <v>5</v>
      </c>
      <c r="C10" s="27" t="s">
        <v>3</v>
      </c>
      <c r="D10" s="27" t="s">
        <v>7</v>
      </c>
      <c r="E10" s="27" t="s">
        <v>8</v>
      </c>
      <c r="F10" s="28">
        <v>4</v>
      </c>
      <c r="G10" s="42">
        <v>0.18940000000000001</v>
      </c>
      <c r="H10" s="45">
        <v>8.9590000000000003E-2</v>
      </c>
    </row>
    <row r="11" spans="1:8" x14ac:dyDescent="0.35">
      <c r="A11" s="97" t="s">
        <v>56</v>
      </c>
      <c r="B11" s="36" t="s">
        <v>5</v>
      </c>
      <c r="C11" s="29" t="s">
        <v>8</v>
      </c>
      <c r="D11" s="29" t="s">
        <v>6</v>
      </c>
      <c r="E11" s="29" t="s">
        <v>8</v>
      </c>
      <c r="F11" s="37">
        <v>1</v>
      </c>
      <c r="G11" s="41">
        <v>0.1158</v>
      </c>
      <c r="H11" s="44">
        <v>9.8282999999999995E-2</v>
      </c>
    </row>
    <row r="12" spans="1:8" x14ac:dyDescent="0.35">
      <c r="A12" s="98"/>
      <c r="B12" s="38" t="s">
        <v>5</v>
      </c>
      <c r="C12" s="27" t="s">
        <v>8</v>
      </c>
      <c r="D12" s="27" t="s">
        <v>6</v>
      </c>
      <c r="E12" s="27" t="s">
        <v>8</v>
      </c>
      <c r="F12" s="28">
        <v>2</v>
      </c>
      <c r="G12" s="42">
        <v>0.1416</v>
      </c>
      <c r="H12" s="45">
        <v>9.4650999999999999E-2</v>
      </c>
    </row>
    <row r="13" spans="1:8" x14ac:dyDescent="0.35">
      <c r="A13" s="98"/>
      <c r="B13" s="38" t="s">
        <v>5</v>
      </c>
      <c r="C13" s="27" t="s">
        <v>8</v>
      </c>
      <c r="D13" s="27" t="s">
        <v>6</v>
      </c>
      <c r="E13" s="27" t="s">
        <v>8</v>
      </c>
      <c r="F13" s="28">
        <v>3</v>
      </c>
      <c r="G13" s="42">
        <v>0.1656</v>
      </c>
      <c r="H13" s="45">
        <v>9.0505000000000002E-2</v>
      </c>
    </row>
    <row r="14" spans="1:8" ht="15" thickBot="1" x14ac:dyDescent="0.4">
      <c r="A14" s="98"/>
      <c r="B14" s="38" t="s">
        <v>5</v>
      </c>
      <c r="C14" s="27" t="s">
        <v>8</v>
      </c>
      <c r="D14" s="27" t="s">
        <v>6</v>
      </c>
      <c r="E14" s="27" t="s">
        <v>8</v>
      </c>
      <c r="F14" s="28">
        <v>4</v>
      </c>
      <c r="G14" s="42">
        <v>0.18940000000000001</v>
      </c>
      <c r="H14" s="45">
        <v>8.9590000000000003E-2</v>
      </c>
    </row>
    <row r="15" spans="1:8" x14ac:dyDescent="0.35">
      <c r="A15" s="97" t="s">
        <v>57</v>
      </c>
      <c r="B15" s="36" t="s">
        <v>5</v>
      </c>
      <c r="C15" s="29" t="s">
        <v>3</v>
      </c>
      <c r="D15" s="29" t="s">
        <v>6</v>
      </c>
      <c r="E15" s="29" t="s">
        <v>8</v>
      </c>
      <c r="F15" s="37">
        <v>1</v>
      </c>
      <c r="G15" s="41">
        <v>0.1158</v>
      </c>
      <c r="H15" s="44">
        <v>9.7269999999999995E-2</v>
      </c>
    </row>
    <row r="16" spans="1:8" x14ac:dyDescent="0.35">
      <c r="A16" s="98"/>
      <c r="B16" s="38" t="s">
        <v>5</v>
      </c>
      <c r="C16" s="27" t="s">
        <v>3</v>
      </c>
      <c r="D16" s="27" t="s">
        <v>6</v>
      </c>
      <c r="E16" s="27" t="s">
        <v>8</v>
      </c>
      <c r="F16" s="28">
        <v>2</v>
      </c>
      <c r="G16" s="42">
        <v>0.1416</v>
      </c>
      <c r="H16" s="45">
        <v>9.3674999999999994E-2</v>
      </c>
    </row>
    <row r="17" spans="1:8" x14ac:dyDescent="0.35">
      <c r="A17" s="98"/>
      <c r="B17" s="38" t="s">
        <v>5</v>
      </c>
      <c r="C17" s="27" t="s">
        <v>3</v>
      </c>
      <c r="D17" s="27" t="s">
        <v>6</v>
      </c>
      <c r="E17" s="27" t="s">
        <v>8</v>
      </c>
      <c r="F17" s="28">
        <v>3</v>
      </c>
      <c r="G17" s="42">
        <v>0.1656</v>
      </c>
      <c r="H17" s="45">
        <v>8.9571999999999999E-2</v>
      </c>
    </row>
    <row r="18" spans="1:8" ht="15" thickBot="1" x14ac:dyDescent="0.4">
      <c r="A18" s="98"/>
      <c r="B18" s="38" t="s">
        <v>5</v>
      </c>
      <c r="C18" s="27" t="s">
        <v>3</v>
      </c>
      <c r="D18" s="27" t="s">
        <v>6</v>
      </c>
      <c r="E18" s="27" t="s">
        <v>8</v>
      </c>
      <c r="F18" s="28">
        <v>4</v>
      </c>
      <c r="G18" s="42">
        <v>0.18940000000000001</v>
      </c>
      <c r="H18" s="45">
        <v>8.8666999999999996E-2</v>
      </c>
    </row>
    <row r="19" spans="1:8" x14ac:dyDescent="0.35">
      <c r="A19" s="97" t="s">
        <v>58</v>
      </c>
      <c r="B19" s="36" t="s">
        <v>5</v>
      </c>
      <c r="C19" s="29" t="s">
        <v>3</v>
      </c>
      <c r="D19" s="29" t="s">
        <v>7</v>
      </c>
      <c r="E19" s="29" t="s">
        <v>3</v>
      </c>
      <c r="F19" s="37">
        <v>1</v>
      </c>
      <c r="G19" s="41">
        <v>0.1158</v>
      </c>
      <c r="H19" s="44">
        <v>9.7269999999999995E-2</v>
      </c>
    </row>
    <row r="20" spans="1:8" x14ac:dyDescent="0.35">
      <c r="A20" s="98"/>
      <c r="B20" s="38" t="s">
        <v>5</v>
      </c>
      <c r="C20" s="27" t="s">
        <v>3</v>
      </c>
      <c r="D20" s="27" t="s">
        <v>7</v>
      </c>
      <c r="E20" s="27" t="s">
        <v>3</v>
      </c>
      <c r="F20" s="28">
        <v>2</v>
      </c>
      <c r="G20" s="42">
        <v>0.1416</v>
      </c>
      <c r="H20" s="45">
        <v>9.3674999999999994E-2</v>
      </c>
    </row>
    <row r="21" spans="1:8" x14ac:dyDescent="0.35">
      <c r="A21" s="98"/>
      <c r="B21" s="38" t="s">
        <v>5</v>
      </c>
      <c r="C21" s="27" t="s">
        <v>3</v>
      </c>
      <c r="D21" s="27" t="s">
        <v>7</v>
      </c>
      <c r="E21" s="27" t="s">
        <v>3</v>
      </c>
      <c r="F21" s="28">
        <v>3</v>
      </c>
      <c r="G21" s="42">
        <v>0.1656</v>
      </c>
      <c r="H21" s="45">
        <v>8.9571999999999999E-2</v>
      </c>
    </row>
    <row r="22" spans="1:8" ht="15" thickBot="1" x14ac:dyDescent="0.4">
      <c r="A22" s="98"/>
      <c r="B22" s="38" t="s">
        <v>5</v>
      </c>
      <c r="C22" s="27" t="s">
        <v>3</v>
      </c>
      <c r="D22" s="27" t="s">
        <v>7</v>
      </c>
      <c r="E22" s="27" t="s">
        <v>3</v>
      </c>
      <c r="F22" s="28">
        <v>4</v>
      </c>
      <c r="G22" s="42">
        <v>0.18940000000000001</v>
      </c>
      <c r="H22" s="45">
        <v>8.8666999999999996E-2</v>
      </c>
    </row>
    <row r="23" spans="1:8" x14ac:dyDescent="0.35">
      <c r="A23" s="97" t="s">
        <v>59</v>
      </c>
      <c r="B23" s="36" t="s">
        <v>5</v>
      </c>
      <c r="C23" s="29" t="s">
        <v>8</v>
      </c>
      <c r="D23" s="29" t="s">
        <v>6</v>
      </c>
      <c r="E23" s="29" t="s">
        <v>3</v>
      </c>
      <c r="F23" s="37">
        <v>1</v>
      </c>
      <c r="G23" s="41">
        <v>0.1158</v>
      </c>
      <c r="H23" s="44">
        <v>9.7269999999999995E-2</v>
      </c>
    </row>
    <row r="24" spans="1:8" x14ac:dyDescent="0.35">
      <c r="A24" s="98"/>
      <c r="B24" s="38" t="s">
        <v>5</v>
      </c>
      <c r="C24" s="27" t="s">
        <v>8</v>
      </c>
      <c r="D24" s="27" t="s">
        <v>6</v>
      </c>
      <c r="E24" s="27" t="s">
        <v>3</v>
      </c>
      <c r="F24" s="28">
        <v>2</v>
      </c>
      <c r="G24" s="42">
        <v>0.1416</v>
      </c>
      <c r="H24" s="45">
        <v>9.3674999999999994E-2</v>
      </c>
    </row>
    <row r="25" spans="1:8" x14ac:dyDescent="0.35">
      <c r="A25" s="98"/>
      <c r="B25" s="38" t="s">
        <v>5</v>
      </c>
      <c r="C25" s="27" t="s">
        <v>8</v>
      </c>
      <c r="D25" s="27" t="s">
        <v>6</v>
      </c>
      <c r="E25" s="27" t="s">
        <v>3</v>
      </c>
      <c r="F25" s="28">
        <v>3</v>
      </c>
      <c r="G25" s="42">
        <v>0.1656</v>
      </c>
      <c r="H25" s="45">
        <v>8.9571999999999999E-2</v>
      </c>
    </row>
    <row r="26" spans="1:8" ht="15" thickBot="1" x14ac:dyDescent="0.4">
      <c r="A26" s="98"/>
      <c r="B26" s="57" t="s">
        <v>5</v>
      </c>
      <c r="C26" s="58" t="s">
        <v>8</v>
      </c>
      <c r="D26" s="58" t="s">
        <v>6</v>
      </c>
      <c r="E26" s="58" t="s">
        <v>3</v>
      </c>
      <c r="F26" s="59">
        <v>4</v>
      </c>
      <c r="G26" s="60">
        <v>0.18940000000000001</v>
      </c>
      <c r="H26" s="61">
        <v>8.8666999999999996E-2</v>
      </c>
    </row>
    <row r="27" spans="1:8" x14ac:dyDescent="0.35">
      <c r="A27" s="94" t="s">
        <v>60</v>
      </c>
      <c r="B27" s="36" t="s">
        <v>5</v>
      </c>
      <c r="C27" s="29" t="s">
        <v>3</v>
      </c>
      <c r="D27" s="29" t="s">
        <v>6</v>
      </c>
      <c r="E27" s="29" t="s">
        <v>3</v>
      </c>
      <c r="F27" s="37">
        <v>1</v>
      </c>
      <c r="G27" s="41">
        <v>0.1158</v>
      </c>
      <c r="H27" s="44">
        <v>9.6256999999999995E-2</v>
      </c>
    </row>
    <row r="28" spans="1:8" x14ac:dyDescent="0.35">
      <c r="A28" s="95"/>
      <c r="B28" s="38" t="s">
        <v>5</v>
      </c>
      <c r="C28" s="27" t="s">
        <v>3</v>
      </c>
      <c r="D28" s="27" t="s">
        <v>6</v>
      </c>
      <c r="E28" s="27" t="s">
        <v>3</v>
      </c>
      <c r="F28" s="28">
        <v>2</v>
      </c>
      <c r="G28" s="42">
        <v>0.1416</v>
      </c>
      <c r="H28" s="45">
        <v>9.2699000000000004E-2</v>
      </c>
    </row>
    <row r="29" spans="1:8" x14ac:dyDescent="0.35">
      <c r="A29" s="95"/>
      <c r="B29" s="38" t="s">
        <v>5</v>
      </c>
      <c r="C29" s="27" t="s">
        <v>3</v>
      </c>
      <c r="D29" s="27" t="s">
        <v>6</v>
      </c>
      <c r="E29" s="27" t="s">
        <v>3</v>
      </c>
      <c r="F29" s="28">
        <v>3</v>
      </c>
      <c r="G29" s="42">
        <v>0.1656</v>
      </c>
      <c r="H29" s="45">
        <v>8.8638999999999996E-2</v>
      </c>
    </row>
    <row r="30" spans="1:8" ht="15" thickBot="1" x14ac:dyDescent="0.4">
      <c r="A30" s="96"/>
      <c r="B30" s="39" t="s">
        <v>5</v>
      </c>
      <c r="C30" s="32" t="s">
        <v>3</v>
      </c>
      <c r="D30" s="32" t="s">
        <v>6</v>
      </c>
      <c r="E30" s="32" t="s">
        <v>3</v>
      </c>
      <c r="F30" s="40">
        <v>4</v>
      </c>
      <c r="G30" s="43">
        <v>0.18940000000000001</v>
      </c>
      <c r="H30" s="46">
        <v>8.7743000000000002E-2</v>
      </c>
    </row>
  </sheetData>
  <mergeCells count="7">
    <mergeCell ref="A19:A22"/>
    <mergeCell ref="A23:A26"/>
    <mergeCell ref="A27:A30"/>
    <mergeCell ref="A3:A6"/>
    <mergeCell ref="A7:A10"/>
    <mergeCell ref="A11:A14"/>
    <mergeCell ref="A15:A1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AAAAA"/>
  </sheetPr>
  <dimension ref="A1:B5"/>
  <sheetViews>
    <sheetView showGridLines="0" workbookViewId="0">
      <selection activeCell="E5" sqref="E5"/>
    </sheetView>
  </sheetViews>
  <sheetFormatPr defaultRowHeight="14.5" x14ac:dyDescent="0.35"/>
  <cols>
    <col min="1" max="1" width="41.81640625" bestFit="1" customWidth="1"/>
  </cols>
  <sheetData>
    <row r="1" spans="1:2" x14ac:dyDescent="0.35">
      <c r="A1" s="4" t="s">
        <v>139</v>
      </c>
      <c r="B1" s="4">
        <v>1.99</v>
      </c>
    </row>
    <row r="2" spans="1:2" x14ac:dyDescent="0.35">
      <c r="A2" s="4" t="s">
        <v>140</v>
      </c>
      <c r="B2" s="4">
        <v>5.99</v>
      </c>
    </row>
    <row r="3" spans="1:2" x14ac:dyDescent="0.35">
      <c r="A3" s="4" t="s">
        <v>141</v>
      </c>
      <c r="B3" s="4">
        <v>7.99</v>
      </c>
    </row>
    <row r="4" spans="1:2" x14ac:dyDescent="0.35">
      <c r="A4" s="4" t="s">
        <v>143</v>
      </c>
      <c r="B4" s="4">
        <v>7.99</v>
      </c>
    </row>
    <row r="5" spans="1:2" x14ac:dyDescent="0.35">
      <c r="A5" s="4" t="s">
        <v>142</v>
      </c>
      <c r="B5" s="4">
        <v>9.99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a01b43-a165-4df9-a312-49d7635ec43f">
      <Terms xmlns="http://schemas.microsoft.com/office/infopath/2007/PartnerControls"/>
    </lcf76f155ced4ddcb4097134ff3c332f>
    <TaxCatchAll xmlns="994f3ba2-7bd8-4e48-beae-1db92e8f1be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DACC801E4F5345A70B9D1FE24FD981" ma:contentTypeVersion="12" ma:contentTypeDescription="Criar um novo documento." ma:contentTypeScope="" ma:versionID="fa19e4549054f9eedc4d2a22cf072d31">
  <xsd:schema xmlns:xsd="http://www.w3.org/2001/XMLSchema" xmlns:xs="http://www.w3.org/2001/XMLSchema" xmlns:p="http://schemas.microsoft.com/office/2006/metadata/properties" xmlns:ns2="fba01b43-a165-4df9-a312-49d7635ec43f" xmlns:ns3="994f3ba2-7bd8-4e48-beae-1db92e8f1bec" targetNamespace="http://schemas.microsoft.com/office/2006/metadata/properties" ma:root="true" ma:fieldsID="06b7682f74761c30bdd37d0c0992314e" ns2:_="" ns3:_="">
    <xsd:import namespace="fba01b43-a165-4df9-a312-49d7635ec43f"/>
    <xsd:import namespace="994f3ba2-7bd8-4e48-beae-1db92e8f1b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01b43-a165-4df9-a312-49d7635ec4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m" ma:readOnly="false" ma:fieldId="{5cf76f15-5ced-4ddc-b409-7134ff3c332f}" ma:taxonomyMulti="true" ma:sspId="31e8f0b5-d6eb-43dc-a6f4-2c82414828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4f3ba2-7bd8-4e48-beae-1db92e8f1be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26c8b42-40e6-4dcc-a561-1eea3b2238ef}" ma:internalName="TaxCatchAll" ma:showField="CatchAllData" ma:web="994f3ba2-7bd8-4e48-beae-1db92e8f1b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B79CCF-B998-4264-8E32-7BF86B2CB165}">
  <ds:schemaRefs>
    <ds:schemaRef ds:uri="http://schemas.microsoft.com/office/2006/metadata/properties"/>
    <ds:schemaRef ds:uri="http://schemas.microsoft.com/office/infopath/2007/PartnerControls"/>
    <ds:schemaRef ds:uri="fba01b43-a165-4df9-a312-49d7635ec43f"/>
    <ds:schemaRef ds:uri="994f3ba2-7bd8-4e48-beae-1db92e8f1bec"/>
  </ds:schemaRefs>
</ds:datastoreItem>
</file>

<file path=customXml/itemProps2.xml><?xml version="1.0" encoding="utf-8"?>
<ds:datastoreItem xmlns:ds="http://schemas.openxmlformats.org/officeDocument/2006/customXml" ds:itemID="{7E2C11C2-952D-4A94-A45E-CF56EDB976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FF3241-8C69-4CA6-8A9C-DFB3D2E958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Comparador RE&amp;G Portugal</vt:lpstr>
      <vt:lpstr>Aux - Desplegables</vt:lpstr>
      <vt:lpstr>Aux - Precios Eletricidade</vt:lpstr>
      <vt:lpstr>Aux - Precios Gas</vt:lpstr>
      <vt:lpstr>Aux - Precios Apoio</vt:lpstr>
      <vt:lpstr>'Comparador RE&amp;G Portugal'!Print_Area</vt:lpstr>
    </vt:vector>
  </TitlesOfParts>
  <Company>Repsol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GILSANZ MARTIN, MANUEL</dc:creator>
  <cp:lastModifiedBy>BORGES, FRANCISCO</cp:lastModifiedBy>
  <cp:lastPrinted>2022-04-04T09:19:36Z</cp:lastPrinted>
  <dcterms:created xsi:type="dcterms:W3CDTF">2022-03-31T10:29:40Z</dcterms:created>
  <dcterms:modified xsi:type="dcterms:W3CDTF">2022-12-29T12:07:06Z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1119503-6b46-4a43-a658-e1d3aca29592_Enabled">
    <vt:lpwstr>true</vt:lpwstr>
  </property>
  <property fmtid="{D5CDD505-2E9C-101B-9397-08002B2CF9AE}" pid="3" name="MSIP_Label_d1119503-6b46-4a43-a658-e1d3aca29592_SetDate">
    <vt:lpwstr>2022-03-31T10:29:41Z</vt:lpwstr>
  </property>
  <property fmtid="{D5CDD505-2E9C-101B-9397-08002B2CF9AE}" pid="4" name="MSIP_Label_d1119503-6b46-4a43-a658-e1d3aca29592_Method">
    <vt:lpwstr>Standard</vt:lpwstr>
  </property>
  <property fmtid="{D5CDD505-2E9C-101B-9397-08002B2CF9AE}" pid="5" name="MSIP_Label_d1119503-6b46-4a43-a658-e1d3aca29592_Name">
    <vt:lpwstr>No Additional Protections</vt:lpwstr>
  </property>
  <property fmtid="{D5CDD505-2E9C-101B-9397-08002B2CF9AE}" pid="6" name="MSIP_Label_d1119503-6b46-4a43-a658-e1d3aca29592_SiteId">
    <vt:lpwstr>0a25214f-ee52-483c-b96b-dc79f3227a6f</vt:lpwstr>
  </property>
  <property fmtid="{D5CDD505-2E9C-101B-9397-08002B2CF9AE}" pid="7" name="MSIP_Label_d1119503-6b46-4a43-a658-e1d3aca29592_ActionId">
    <vt:lpwstr>24f2c523-82d2-4139-8127-0872cbbb44e1</vt:lpwstr>
  </property>
  <property fmtid="{D5CDD505-2E9C-101B-9397-08002B2CF9AE}" pid="8" name="MSIP_Label_d1119503-6b46-4a43-a658-e1d3aca29592_ContentBits">
    <vt:lpwstr>0</vt:lpwstr>
  </property>
  <property fmtid="{D5CDD505-2E9C-101B-9397-08002B2CF9AE}" pid="9" name="ContentTypeId">
    <vt:lpwstr>0x0101000ADACC801E4F5345A70B9D1FE24FD981</vt:lpwstr>
  </property>
  <property fmtid="{D5CDD505-2E9C-101B-9397-08002B2CF9AE}" pid="10" name="MediaServiceImageTags">
    <vt:lpwstr/>
  </property>
</Properties>
</file>